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V\"/>
    </mc:Choice>
  </mc:AlternateContent>
  <bookViews>
    <workbookView xWindow="0" yWindow="0" windowWidth="20490" windowHeight="8745" activeTab="3"/>
  </bookViews>
  <sheets>
    <sheet name="Gr65" sheetId="22" r:id="rId1"/>
    <sheet name="Gr66" sheetId="2" r:id="rId2"/>
    <sheet name="Gr67" sheetId="12" r:id="rId3"/>
    <sheet name="Gr68" sheetId="2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2" l="1"/>
  <c r="J19" i="12"/>
  <c r="G19" i="12"/>
  <c r="F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5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D15" i="12" s="1"/>
  <c r="P13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P11" i="12"/>
  <c r="L11" i="12"/>
  <c r="C11" i="12"/>
  <c r="B11" i="12"/>
  <c r="E10" i="12"/>
  <c r="D10" i="12"/>
  <c r="T10" i="12" s="1"/>
  <c r="C10" i="12"/>
  <c r="B10" i="12"/>
  <c r="P9" i="12"/>
  <c r="L9" i="12"/>
  <c r="C9" i="12"/>
  <c r="B9" i="12"/>
  <c r="E8" i="12"/>
  <c r="D8" i="12"/>
  <c r="C8" i="12"/>
  <c r="B8" i="12"/>
  <c r="P7" i="12"/>
  <c r="L7" i="12"/>
  <c r="H7" i="12"/>
  <c r="U6" i="12"/>
  <c r="T6" i="12"/>
  <c r="P5" i="12"/>
  <c r="L5" i="12"/>
  <c r="H5" i="12"/>
  <c r="U4" i="12"/>
  <c r="W4" i="12" s="1"/>
  <c r="T4" i="12"/>
  <c r="V4" i="12" s="1"/>
  <c r="K19" i="22"/>
  <c r="J19" i="22"/>
  <c r="G19" i="22"/>
  <c r="F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D17" i="22" s="1"/>
  <c r="P15" i="22"/>
  <c r="G15" i="22"/>
  <c r="F15" i="22"/>
  <c r="C15" i="22"/>
  <c r="B15" i="22"/>
  <c r="I14" i="22"/>
  <c r="H14" i="22"/>
  <c r="T14" i="22" s="1"/>
  <c r="G14" i="22"/>
  <c r="F14" i="22"/>
  <c r="E14" i="22"/>
  <c r="D14" i="22"/>
  <c r="C14" i="22"/>
  <c r="B14" i="22"/>
  <c r="P13" i="22"/>
  <c r="G13" i="22"/>
  <c r="F13" i="22"/>
  <c r="C13" i="22"/>
  <c r="B13" i="22"/>
  <c r="I12" i="22"/>
  <c r="H12" i="22"/>
  <c r="G12" i="22"/>
  <c r="F12" i="22"/>
  <c r="E12" i="22"/>
  <c r="D12" i="22"/>
  <c r="C12" i="22"/>
  <c r="B12" i="22"/>
  <c r="P11" i="22"/>
  <c r="L11" i="22"/>
  <c r="C11" i="22"/>
  <c r="B11" i="22"/>
  <c r="U10" i="22"/>
  <c r="E10" i="22"/>
  <c r="D10" i="22"/>
  <c r="C10" i="22"/>
  <c r="B10" i="22"/>
  <c r="D11" i="22" s="1"/>
  <c r="P9" i="22"/>
  <c r="L9" i="22"/>
  <c r="C9" i="22"/>
  <c r="B9" i="22"/>
  <c r="E8" i="22"/>
  <c r="D8" i="22"/>
  <c r="C8" i="22"/>
  <c r="B8" i="22"/>
  <c r="P7" i="22"/>
  <c r="L7" i="22"/>
  <c r="H7" i="22"/>
  <c r="R6" i="22" s="1"/>
  <c r="U6" i="22"/>
  <c r="T6" i="22"/>
  <c r="P5" i="22"/>
  <c r="L5" i="22"/>
  <c r="H5" i="22"/>
  <c r="U4" i="22"/>
  <c r="T4" i="22"/>
  <c r="V4" i="22" s="1"/>
  <c r="T14" i="12" l="1"/>
  <c r="U18" i="12"/>
  <c r="U14" i="12"/>
  <c r="T10" i="22"/>
  <c r="H15" i="22"/>
  <c r="D19" i="22"/>
  <c r="H19" i="22"/>
  <c r="L19" i="22"/>
  <c r="R18" i="22" s="1"/>
  <c r="L19" i="12"/>
  <c r="W4" i="22"/>
  <c r="D15" i="22"/>
  <c r="U14" i="22"/>
  <c r="U18" i="22"/>
  <c r="R6" i="12"/>
  <c r="U10" i="12"/>
  <c r="D19" i="12"/>
  <c r="H19" i="12"/>
  <c r="T18" i="12"/>
  <c r="H17" i="12"/>
  <c r="H17" i="22"/>
  <c r="R4" i="22"/>
  <c r="D13" i="22"/>
  <c r="D13" i="12"/>
  <c r="L17" i="12"/>
  <c r="T12" i="22"/>
  <c r="V12" i="22" s="1"/>
  <c r="U12" i="22"/>
  <c r="H13" i="22"/>
  <c r="T8" i="12"/>
  <c r="V8" i="12" s="1"/>
  <c r="D9" i="12"/>
  <c r="R8" i="12" s="1"/>
  <c r="U8" i="12"/>
  <c r="U16" i="12"/>
  <c r="W16" i="12" s="1"/>
  <c r="R4" i="12"/>
  <c r="S4" i="12" s="1"/>
  <c r="D17" i="12"/>
  <c r="T12" i="12"/>
  <c r="V12" i="12" s="1"/>
  <c r="U12" i="12"/>
  <c r="H13" i="12"/>
  <c r="T8" i="22"/>
  <c r="U8" i="22"/>
  <c r="W8" i="22" s="1"/>
  <c r="D9" i="22"/>
  <c r="R8" i="22" s="1"/>
  <c r="U16" i="22"/>
  <c r="W16" i="22" s="1"/>
  <c r="L17" i="22"/>
  <c r="W12" i="12"/>
  <c r="R18" i="12"/>
  <c r="D11" i="12"/>
  <c r="R10" i="12" s="1"/>
  <c r="H15" i="12"/>
  <c r="R14" i="12" s="1"/>
  <c r="T16" i="12"/>
  <c r="V16" i="12" s="1"/>
  <c r="R10" i="22"/>
  <c r="S4" i="22"/>
  <c r="R14" i="22"/>
  <c r="T18" i="22"/>
  <c r="T16" i="22"/>
  <c r="S8" i="22" l="1"/>
  <c r="W8" i="12"/>
  <c r="W12" i="22"/>
  <c r="V8" i="22"/>
  <c r="S8" i="12"/>
  <c r="R16" i="22"/>
  <c r="S16" i="22" s="1"/>
  <c r="R12" i="22"/>
  <c r="S12" i="22" s="1"/>
  <c r="R12" i="12"/>
  <c r="S12" i="12" s="1"/>
  <c r="R16" i="12"/>
  <c r="S16" i="12" s="1"/>
  <c r="V16" i="22"/>
  <c r="P15" i="2"/>
  <c r="P11" i="2"/>
  <c r="L11" i="2"/>
  <c r="P9" i="2"/>
  <c r="L9" i="2"/>
  <c r="P7" i="2"/>
  <c r="L7" i="2"/>
  <c r="H7" i="2"/>
  <c r="L11" i="21"/>
  <c r="L9" i="21"/>
  <c r="L7" i="21"/>
  <c r="H7" i="21"/>
  <c r="P13" i="2" l="1"/>
  <c r="L5" i="2"/>
  <c r="H5" i="2"/>
  <c r="P11" i="21"/>
  <c r="P9" i="21"/>
  <c r="P7" i="21"/>
  <c r="P5" i="21"/>
  <c r="L5" i="21"/>
  <c r="H5" i="21"/>
  <c r="K19" i="21" l="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P15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P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C11" i="21"/>
  <c r="B11" i="21"/>
  <c r="E10" i="21"/>
  <c r="D10" i="21"/>
  <c r="C10" i="21"/>
  <c r="B10" i="21"/>
  <c r="C9" i="21"/>
  <c r="B9" i="21"/>
  <c r="E8" i="21"/>
  <c r="D8" i="21"/>
  <c r="C8" i="21"/>
  <c r="B8" i="21"/>
  <c r="R6" i="21"/>
  <c r="U6" i="21"/>
  <c r="T6" i="21"/>
  <c r="R4" i="21"/>
  <c r="AA4" i="21"/>
  <c r="Z4" i="21"/>
  <c r="U4" i="21"/>
  <c r="T4" i="21"/>
  <c r="AA4" i="22"/>
  <c r="Z4" i="2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G17" i="2"/>
  <c r="F17" i="2"/>
  <c r="C17" i="2"/>
  <c r="B17" i="2"/>
  <c r="M16" i="2"/>
  <c r="L16" i="2"/>
  <c r="K16" i="2"/>
  <c r="I16" i="2"/>
  <c r="H16" i="2"/>
  <c r="G16" i="2"/>
  <c r="F16" i="2"/>
  <c r="E16" i="2"/>
  <c r="D16" i="2"/>
  <c r="C16" i="2"/>
  <c r="B16" i="2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R6" i="2"/>
  <c r="U6" i="2"/>
  <c r="T6" i="2"/>
  <c r="P5" i="2"/>
  <c r="R4" i="2"/>
  <c r="AA4" i="2"/>
  <c r="Z4" i="2"/>
  <c r="U4" i="2"/>
  <c r="T4" i="2"/>
  <c r="AA4" i="12"/>
  <c r="Z4" i="12"/>
  <c r="S4" i="21" l="1"/>
  <c r="U10" i="2"/>
  <c r="AB4" i="21"/>
  <c r="W4" i="2"/>
  <c r="AB4" i="22"/>
  <c r="Z16" i="22"/>
  <c r="L19" i="2"/>
  <c r="V4" i="2"/>
  <c r="AA12" i="2"/>
  <c r="H13" i="2"/>
  <c r="U14" i="2"/>
  <c r="T18" i="2"/>
  <c r="H17" i="2"/>
  <c r="L19" i="21"/>
  <c r="U18" i="21"/>
  <c r="V4" i="21"/>
  <c r="AA12" i="21"/>
  <c r="H13" i="21"/>
  <c r="D19" i="21"/>
  <c r="H19" i="21"/>
  <c r="R18" i="21" s="1"/>
  <c r="AA16" i="12"/>
  <c r="AB4" i="12"/>
  <c r="Z12" i="12"/>
  <c r="AA8" i="12"/>
  <c r="Z16" i="12"/>
  <c r="AA12" i="12"/>
  <c r="AA16" i="2"/>
  <c r="L17" i="2"/>
  <c r="T14" i="2"/>
  <c r="S4" i="2"/>
  <c r="Z8" i="2"/>
  <c r="Z12" i="2"/>
  <c r="U16" i="2"/>
  <c r="U8" i="2"/>
  <c r="W8" i="2" s="1"/>
  <c r="D11" i="2"/>
  <c r="R10" i="2" s="1"/>
  <c r="D15" i="2"/>
  <c r="H15" i="2"/>
  <c r="H19" i="2"/>
  <c r="AB4" i="2"/>
  <c r="D9" i="2"/>
  <c r="R8" i="2" s="1"/>
  <c r="AA8" i="2"/>
  <c r="T12" i="2"/>
  <c r="D19" i="2"/>
  <c r="R18" i="2" s="1"/>
  <c r="U18" i="2"/>
  <c r="AA8" i="22"/>
  <c r="AA12" i="22"/>
  <c r="Z12" i="22"/>
  <c r="AA16" i="22"/>
  <c r="L17" i="21"/>
  <c r="Z8" i="21"/>
  <c r="U14" i="21"/>
  <c r="T16" i="21"/>
  <c r="H17" i="21"/>
  <c r="T18" i="21"/>
  <c r="W4" i="21"/>
  <c r="D15" i="21"/>
  <c r="T14" i="21"/>
  <c r="T8" i="21"/>
  <c r="D11" i="21"/>
  <c r="R10" i="21" s="1"/>
  <c r="T12" i="21"/>
  <c r="D17" i="21"/>
  <c r="AA8" i="21"/>
  <c r="U10" i="21"/>
  <c r="U12" i="21"/>
  <c r="AA16" i="21"/>
  <c r="U16" i="21"/>
  <c r="U8" i="21"/>
  <c r="W8" i="21" s="1"/>
  <c r="D13" i="21"/>
  <c r="D9" i="21"/>
  <c r="R8" i="21" s="1"/>
  <c r="T10" i="21"/>
  <c r="H15" i="21"/>
  <c r="Z16" i="21"/>
  <c r="Z12" i="21"/>
  <c r="Z8" i="22"/>
  <c r="T8" i="2"/>
  <c r="U12" i="2"/>
  <c r="D17" i="2"/>
  <c r="D13" i="2"/>
  <c r="R12" i="2" s="1"/>
  <c r="T10" i="2"/>
  <c r="T16" i="2"/>
  <c r="V16" i="2" s="1"/>
  <c r="Z16" i="2"/>
  <c r="Z8" i="12"/>
  <c r="W16" i="21" l="1"/>
  <c r="R14" i="21"/>
  <c r="S8" i="21"/>
  <c r="AC4" i="12"/>
  <c r="AC8" i="12"/>
  <c r="AC4" i="2"/>
  <c r="AB16" i="2"/>
  <c r="R16" i="2"/>
  <c r="S16" i="2" s="1"/>
  <c r="W12" i="2"/>
  <c r="AB16" i="22"/>
  <c r="AB8" i="22"/>
  <c r="AC4" i="22"/>
  <c r="AB8" i="21"/>
  <c r="V12" i="21"/>
  <c r="AB12" i="21"/>
  <c r="V8" i="21"/>
  <c r="AC8" i="21" s="1"/>
  <c r="AC4" i="21"/>
  <c r="AB12" i="22"/>
  <c r="AB12" i="12"/>
  <c r="AC12" i="12"/>
  <c r="AB12" i="2"/>
  <c r="R14" i="2"/>
  <c r="S12" i="2" s="1"/>
  <c r="W16" i="2"/>
  <c r="AC16" i="2" s="1"/>
  <c r="R12" i="21"/>
  <c r="R16" i="21"/>
  <c r="S16" i="21" s="1"/>
  <c r="AB16" i="12"/>
  <c r="AB8" i="12"/>
  <c r="S8" i="2"/>
  <c r="V12" i="2"/>
  <c r="AB8" i="2"/>
  <c r="AB16" i="21"/>
  <c r="S12" i="21"/>
  <c r="W12" i="21"/>
  <c r="V16" i="21"/>
  <c r="AC16" i="21" s="1"/>
  <c r="V8" i="2"/>
  <c r="AC8" i="2" s="1"/>
  <c r="AC12" i="21" l="1"/>
  <c r="AC12" i="2"/>
  <c r="AC12" i="22"/>
  <c r="AC8" i="22"/>
  <c r="AC16" i="12"/>
  <c r="AC16" i="22"/>
</calcChain>
</file>

<file path=xl/sharedStrings.xml><?xml version="1.0" encoding="utf-8"?>
<sst xmlns="http://schemas.openxmlformats.org/spreadsheetml/2006/main" count="75" uniqueCount="35">
  <si>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</si>
  <si>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</si>
  <si>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</si>
  <si>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</si>
  <si>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</si>
  <si>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</si>
  <si>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</si>
  <si>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</si>
  <si>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</si>
  <si>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Stosunek małych punktów</t>
  </si>
  <si>
    <t>UKS Olimpia            Katowice I</t>
  </si>
  <si>
    <t>Tabela wyników turnieju Minisiatkówki na szczeblu Województwa Śląskiego                                                                                                                                    "Trójki" Dziewcząt - Grupa 65 - Etap V - 1 turniej</t>
  </si>
  <si>
    <t>Tabela wyników turnieju Minisiatkówki na szczeblu Województwa Śląskiego                                                                                                                                    "Trójki" Dziewcząt - Grupa 66 - Etap V - 1 turniej</t>
  </si>
  <si>
    <t>Tabela wyników turnieju Minisiatkówki na szczeblu Województwa Śląskiego                                                                                                                                    "Trójki" Dziewcząt - Grupa 67 - Etap V - 1 turniej</t>
  </si>
  <si>
    <t>Tabela wyników turnieju Minisiatkówki na szczeblu Województwa Śląskiego                                                                                                                                    "Trójki" Dziewcząt - Grupa 68 - Etap V - 1 turniej</t>
  </si>
  <si>
    <t>KS Częstochowianka Częstochowa I</t>
  </si>
  <si>
    <t>KS Częstochowianka Częstochowa II</t>
  </si>
  <si>
    <t>MOSM 
Tychy I  SP10</t>
  </si>
  <si>
    <t xml:space="preserve">MKS Dwójka Zawiercie  </t>
  </si>
  <si>
    <t>MKS 
 Dąbrowa Górnicza</t>
  </si>
  <si>
    <t>JKS SMS                       Jastrzębie I</t>
  </si>
  <si>
    <t>MOSM 
Tychy III SP19</t>
  </si>
  <si>
    <t>MUKS  Pasek
 Będzin II</t>
  </si>
  <si>
    <t>MOSM
 Tychy I SP19</t>
  </si>
  <si>
    <t>MKS Zorza                     Wodzisław 
Śląski I</t>
  </si>
  <si>
    <t xml:space="preserve">KS Siatkarz
Beskid Skoczów </t>
  </si>
  <si>
    <t>MUKS                        Michałkowice I</t>
  </si>
  <si>
    <t>MUKS Pasek
 Będzin I</t>
  </si>
  <si>
    <t>MOSM Tychy II 
SP10</t>
  </si>
  <si>
    <t>UKS Karb                        Bytom</t>
  </si>
  <si>
    <t>Kolejność spotkań:       (1 - 2) ; (3 - 4) ; (1 - 4) ; (2 - 3) ; (2 - 4) ; (1 - 3)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</si>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</sst>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55"/>
      </patternFill>
    </fill>
  </fills>
  <borders count="101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3">
    <xf numFmtId="0" fontId="0" fillId="0" borderId="0"/>
    <xf numFmtId="0" fontId="5" fillId="0" borderId="0"/>
    <xf numFmtId="165" fontId="5" fillId="0" borderId="0"/>
  </cellStyleXfs>
  <cellXfs count="1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165" fontId="6" fillId="0" borderId="80" xfId="2" applyFont="1" applyBorder="1" applyAlignment="1">
      <alignment horizontal="center" vertical="center"/>
    </xf>
    <xf numFmtId="165" fontId="6" fillId="0" borderId="81" xfId="2" applyFont="1" applyBorder="1" applyAlignment="1">
      <alignment horizontal="center" vertical="center"/>
    </xf>
    <xf numFmtId="165" fontId="6" fillId="0" borderId="82" xfId="2" applyFont="1" applyBorder="1" applyAlignment="1">
      <alignment horizontal="center" vertical="center"/>
    </xf>
    <xf numFmtId="165" fontId="6" fillId="0" borderId="0" xfId="2" applyFont="1" applyBorder="1" applyAlignment="1">
      <alignment horizontal="center" vertical="center"/>
    </xf>
    <xf numFmtId="165" fontId="6" fillId="0" borderId="83" xfId="2" applyFont="1" applyBorder="1" applyAlignment="1">
      <alignment horizontal="center" vertical="center"/>
    </xf>
    <xf numFmtId="165" fontId="6" fillId="0" borderId="84" xfId="2" applyFont="1" applyBorder="1" applyAlignment="1">
      <alignment horizontal="center" vertical="center"/>
    </xf>
    <xf numFmtId="165" fontId="6" fillId="0" borderId="86" xfId="2" applyFont="1" applyBorder="1" applyAlignment="1">
      <alignment horizontal="center" vertical="center"/>
    </xf>
    <xf numFmtId="165" fontId="6" fillId="0" borderId="88" xfId="2" applyFont="1" applyBorder="1" applyAlignment="1">
      <alignment horizontal="center" vertical="center"/>
    </xf>
    <xf numFmtId="165" fontId="5" fillId="0" borderId="90" xfId="2" applyBorder="1" applyAlignment="1">
      <alignment horizontal="center" vertical="center"/>
    </xf>
    <xf numFmtId="165" fontId="5" fillId="0" borderId="91" xfId="2" applyBorder="1" applyAlignment="1">
      <alignment horizontal="center"/>
    </xf>
    <xf numFmtId="165" fontId="5" fillId="0" borderId="92" xfId="2" applyBorder="1" applyAlignment="1">
      <alignment horizontal="center"/>
    </xf>
    <xf numFmtId="165" fontId="5" fillId="0" borderId="83" xfId="2" applyBorder="1" applyAlignment="1">
      <alignment horizontal="center"/>
    </xf>
    <xf numFmtId="165" fontId="5" fillId="0" borderId="93" xfId="2" applyBorder="1" applyAlignment="1">
      <alignment horizontal="center"/>
    </xf>
    <xf numFmtId="165" fontId="5" fillId="0" borderId="94" xfId="2" applyBorder="1" applyAlignment="1">
      <alignment horizontal="center"/>
    </xf>
    <xf numFmtId="165" fontId="5" fillId="0" borderId="95" xfId="2" applyBorder="1" applyAlignment="1">
      <alignment horizontal="center"/>
    </xf>
    <xf numFmtId="165" fontId="5" fillId="0" borderId="96" xfId="2" applyBorder="1" applyAlignment="1">
      <alignment horizontal="center"/>
    </xf>
    <xf numFmtId="165" fontId="5" fillId="0" borderId="97" xfId="2" applyBorder="1" applyAlignment="1">
      <alignment horizontal="center"/>
    </xf>
    <xf numFmtId="165" fontId="5" fillId="0" borderId="98" xfId="2" applyBorder="1" applyAlignment="1">
      <alignment horizontal="center"/>
    </xf>
    <xf numFmtId="165" fontId="5" fillId="0" borderId="82" xfId="2" applyBorder="1" applyAlignment="1">
      <alignment horizontal="center"/>
    </xf>
    <xf numFmtId="165" fontId="5" fillId="0" borderId="99" xfId="2" applyBorder="1" applyAlignment="1">
      <alignment horizontal="center"/>
    </xf>
    <xf numFmtId="165" fontId="5" fillId="0" borderId="100" xfId="2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4" fillId="0" borderId="5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5" fontId="5" fillId="3" borderId="89" xfId="2" applyFill="1" applyBorder="1" applyAlignment="1">
      <alignment horizontal="center"/>
    </xf>
    <xf numFmtId="165" fontId="5" fillId="0" borderId="85" xfId="2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5" fontId="5" fillId="0" borderId="87" xfId="2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1" fillId="0" borderId="67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16" sqref="X16:X19"/>
    </sheetView>
  </sheetViews>
  <sheetFormatPr defaultRowHeight="15" x14ac:dyDescent="0.25"/>
  <cols>
    <col min="1" max="1" width="19.140625" customWidth="1"/>
    <col min="2" max="17" width="3.85546875" customWidth="1"/>
    <col min="18" max="19" width="4.28515625" customWidth="1"/>
    <col min="20" max="20" width="4.140625" customWidth="1"/>
    <col min="21" max="21" width="4.28515625" customWidth="1"/>
    <col min="22" max="23" width="4.5703125" customWidth="1"/>
    <col min="24" max="24" width="7.7109375" customWidth="1"/>
    <col min="25" max="25" width="23.140625" customWidth="1"/>
    <col min="26" max="26" width="8.85546875" customWidth="1"/>
    <col min="27" max="27" width="9.85546875" customWidth="1"/>
    <col min="28" max="28" width="9.28515625" customWidth="1"/>
    <col min="29" max="29" width="12.42578125" customWidth="1"/>
  </cols>
  <sheetData>
    <row r="1" spans="1:29" ht="35.25" customHeight="1" x14ac:dyDescent="0.25">
      <c r="A1" s="140" t="s">
        <v>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60.7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15</v>
      </c>
      <c r="B4" s="145"/>
      <c r="C4" s="146"/>
      <c r="D4" s="146"/>
      <c r="E4" s="147"/>
      <c r="F4" s="62">
        <v>15</v>
      </c>
      <c r="G4" s="63">
        <v>13</v>
      </c>
      <c r="H4" s="64"/>
      <c r="I4" s="73"/>
      <c r="J4" s="62">
        <v>18</v>
      </c>
      <c r="K4" s="65">
        <v>16</v>
      </c>
      <c r="L4" s="64"/>
      <c r="M4" s="74"/>
      <c r="N4" s="62">
        <v>15</v>
      </c>
      <c r="O4" s="65">
        <v>5</v>
      </c>
      <c r="P4" s="64"/>
      <c r="Q4" s="74"/>
      <c r="R4" s="126">
        <f>P5+L5+H5</f>
        <v>6</v>
      </c>
      <c r="S4" s="128">
        <f>R4+R6</f>
        <v>6</v>
      </c>
      <c r="T4" s="131">
        <f>J4+J5+L4+N4+N5+P4+H4+F4+F5</f>
        <v>93</v>
      </c>
      <c r="U4" s="113">
        <f>K5+K4+M4+O5+O4+Q4+I4+G4+G5</f>
        <v>63</v>
      </c>
      <c r="V4" s="165">
        <f>T4+T6</f>
        <v>93</v>
      </c>
      <c r="W4" s="154">
        <f>U4+U6</f>
        <v>63</v>
      </c>
      <c r="X4" s="162" t="s">
        <v>31</v>
      </c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>
        <f>V4/W4</f>
        <v>1.4761904761904763</v>
      </c>
    </row>
    <row r="5" spans="1:29" ht="15.75" customHeight="1" thickBot="1" x14ac:dyDescent="0.3">
      <c r="A5" s="102"/>
      <c r="B5" s="148"/>
      <c r="C5" s="149"/>
      <c r="D5" s="149"/>
      <c r="E5" s="150"/>
      <c r="F5" s="71">
        <v>15</v>
      </c>
      <c r="G5" s="72">
        <v>8</v>
      </c>
      <c r="H5" s="99">
        <f>IF(AND(F4=0,F5=0),0,1)*0+IF(AND(F4&gt;G4,F5&gt;G5),1,0)*2+IF(AND(F4&lt;G4,F5&lt;G5),1,0)*IF(AND(F4=0,F5=0),0,1)+IF(H4&gt;I4,1,0)*2+IF(H4&lt;I4,1,0)*1</f>
        <v>2</v>
      </c>
      <c r="I5" s="100"/>
      <c r="J5" s="71">
        <v>15</v>
      </c>
      <c r="K5" s="72">
        <v>9</v>
      </c>
      <c r="L5" s="99">
        <f>IF(AND(J4=0,J5=0),0,1)*0+IF(AND(J4&gt;K4,J5&gt;K5),1,0)*2+IF(AND(J4&lt;K4,J5&lt;K5),1,0)*IF(AND(J4=0,J5=0),0,1)+IF(L4&gt;M4,1,0)*2+IF(L4&lt;M4,1,0)*1</f>
        <v>2</v>
      </c>
      <c r="M5" s="100"/>
      <c r="N5" s="71">
        <v>15</v>
      </c>
      <c r="O5" s="72">
        <v>12</v>
      </c>
      <c r="P5" s="99">
        <f>IF(AND(N4=0,N5=0),0,1)*0+IF(AND(N4&gt;O4,N5&gt;O5),1,0)*2+IF(AND(N4&lt;O4,N5&lt;O5),1,0)*IF(AND(N4=0,N5=0),0,1)+IF(P4&gt;Q4,1,0)*2+IF(P4&lt;Q4,1,0)*1</f>
        <v>2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5"/>
      <c r="Q6" s="74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38">
        <f>IF(AND(N6=0,N7=0),0,1)*0+IF(AND(N6&gt;O6,N7&gt;O7),1,0)*2+IF(AND(N6&lt;O6,N7&lt;O7),1,0)*IF(AND(N6=0,N7=0),0,1)+IF(P6&gt;Q6,1,0)*2+IF(P6&lt;Q6,1,0)*1</f>
        <v>0</v>
      </c>
      <c r="Q7" s="139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16</v>
      </c>
      <c r="B8" s="3">
        <f>G4</f>
        <v>13</v>
      </c>
      <c r="C8" s="4">
        <f>F4</f>
        <v>15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>
        <v>15</v>
      </c>
      <c r="K8" s="86">
        <v>11</v>
      </c>
      <c r="L8" s="87">
        <v>11</v>
      </c>
      <c r="M8" s="88">
        <v>6</v>
      </c>
      <c r="N8" s="89">
        <v>15</v>
      </c>
      <c r="O8" s="90">
        <v>10</v>
      </c>
      <c r="P8" s="76"/>
      <c r="Q8" s="66"/>
      <c r="R8" s="126">
        <f>P9+L9+D9</f>
        <v>5</v>
      </c>
      <c r="S8" s="128">
        <f>R8+R10</f>
        <v>5</v>
      </c>
      <c r="T8" s="131">
        <f>J8+J9+L8+N8+N9+P8+D8+B8+B9</f>
        <v>86</v>
      </c>
      <c r="U8" s="113">
        <f>K9+K8+M8+O9+O8+Q8+E8+C8+C9</f>
        <v>81</v>
      </c>
      <c r="V8" s="131">
        <f>T8+T10</f>
        <v>86</v>
      </c>
      <c r="W8" s="113">
        <f>U8+U10</f>
        <v>81</v>
      </c>
      <c r="X8" s="162" t="s">
        <v>32</v>
      </c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98">
        <f t="shared" ref="AB8" si="0">Z8/AA8</f>
        <v>1.3333333333333333</v>
      </c>
      <c r="AC8" s="161">
        <f t="shared" ref="AC8" si="1">V8/W8</f>
        <v>1.0617283950617284</v>
      </c>
    </row>
    <row r="9" spans="1:29" ht="15.75" customHeight="1" thickTop="1" thickBot="1" x14ac:dyDescent="0.3">
      <c r="A9" s="102"/>
      <c r="B9" s="11">
        <f>G5</f>
        <v>8</v>
      </c>
      <c r="C9" s="12">
        <f>F5</f>
        <v>15</v>
      </c>
      <c r="D9" s="99">
        <f>IF(AND(B8=0,B9=0),0,1)*0+IF(AND(B8&gt;C8,B9&gt;C9),1,0)*2+IF(AND(B8&lt;C8,B9&lt;C9),1,0)*IF(AND(B8=0,B9=0),0,1)+IF(D8&gt;E8,1,0)*2+IF(D8&lt;E8,1,0)*1</f>
        <v>1</v>
      </c>
      <c r="E9" s="100"/>
      <c r="F9" s="136"/>
      <c r="G9" s="136"/>
      <c r="H9" s="136"/>
      <c r="I9" s="136"/>
      <c r="J9" s="91">
        <v>9</v>
      </c>
      <c r="K9" s="92">
        <v>15</v>
      </c>
      <c r="L9" s="137">
        <f>IF(AND(J8=0,J9=0),0,1)*0+IF(AND(J8&gt;K8,J9&gt;K9),1,0)*2+IF(AND(J8&lt;K8,J9&lt;K9),1,0)*IF(AND(J8=0,J9=0),0,1)+IF(L8&gt;M8,1,0)*2+IF(L8&lt;M8,1,0)*1</f>
        <v>2</v>
      </c>
      <c r="M9" s="137"/>
      <c r="N9" s="91">
        <v>15</v>
      </c>
      <c r="O9" s="92">
        <v>9</v>
      </c>
      <c r="P9" s="99">
        <f>IF(AND(N8=0,N9=0),0,1)*0+IF(AND(N8&gt;O8,N9&gt;O9),1,0)*2+IF(AND(N8&lt;O8,N9&lt;O9),1,0)*IF(AND(N8=0,N9=0),0,1)+IF(P8&gt;Q8,1,0)*2+IF(P8&lt;Q8,1,0)*1</f>
        <v>2</v>
      </c>
      <c r="Q9" s="100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69"/>
      <c r="Q10" s="66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38">
        <f>IF(AND(N10=0,N11=0),0,1)*0+IF(AND(N10&gt;O10,N11&gt;O11),1,0)*2+IF(AND(N10&lt;O10,N11&lt;O11),1,0)*IF(AND(N10=0,N11=0),0,1)+IF(P10&gt;Q10,1,0)*2+IF(P10&lt;Q10,1,0)*1</f>
        <v>0</v>
      </c>
      <c r="Q11" s="139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17</v>
      </c>
      <c r="B12" s="57">
        <f>K4</f>
        <v>16</v>
      </c>
      <c r="C12" s="21">
        <f>J4</f>
        <v>18</v>
      </c>
      <c r="D12" s="22">
        <f>M4</f>
        <v>0</v>
      </c>
      <c r="E12" s="23">
        <f>L4</f>
        <v>0</v>
      </c>
      <c r="F12" s="24">
        <f>K8</f>
        <v>11</v>
      </c>
      <c r="G12" s="25">
        <f>J8</f>
        <v>15</v>
      </c>
      <c r="H12" s="26">
        <f>M8</f>
        <v>6</v>
      </c>
      <c r="I12" s="27">
        <f>L8</f>
        <v>11</v>
      </c>
      <c r="J12" s="104"/>
      <c r="K12" s="105"/>
      <c r="L12" s="105"/>
      <c r="M12" s="106"/>
      <c r="N12" s="59">
        <v>11</v>
      </c>
      <c r="O12" s="58">
        <v>15</v>
      </c>
      <c r="P12" s="76">
        <v>11</v>
      </c>
      <c r="Q12" s="66">
        <v>6</v>
      </c>
      <c r="R12" s="126">
        <f>P13+H13+D13</f>
        <v>4</v>
      </c>
      <c r="S12" s="128">
        <f t="shared" ref="S12" si="2">R12+R14</f>
        <v>4</v>
      </c>
      <c r="T12" s="131">
        <f>H12+F12+F13+D12+B12+B13+N12+N13+P12</f>
        <v>94</v>
      </c>
      <c r="U12" s="113">
        <f>I12+G12+G13+E12+C12+C13+O13+O12+Q12</f>
        <v>93</v>
      </c>
      <c r="V12" s="131">
        <f>T12+T14</f>
        <v>94</v>
      </c>
      <c r="W12" s="113">
        <f>U12+U14</f>
        <v>93</v>
      </c>
      <c r="X12" s="162" t="s">
        <v>33</v>
      </c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98">
        <f t="shared" ref="AB12" si="3">Z12/AA12</f>
        <v>0.6</v>
      </c>
      <c r="AC12" s="161">
        <f t="shared" ref="AC12" si="4">V12/W12</f>
        <v>1.010752688172043</v>
      </c>
    </row>
    <row r="13" spans="1:29" ht="15.75" customHeight="1" thickBot="1" x14ac:dyDescent="0.3">
      <c r="A13" s="102"/>
      <c r="B13" s="28">
        <f>K5</f>
        <v>9</v>
      </c>
      <c r="C13" s="29">
        <f>J5</f>
        <v>15</v>
      </c>
      <c r="D13" s="99">
        <f>IF(AND(B12=0,B13=0),0,1)*0+IF(AND(B12&gt;C12,B13&gt;C13),1,0)*2+IF(AND(B12&lt;C12,B13&lt;C13),1,0)*IF(AND(B12=0,B13=0),0,1)+IF(D12&gt;E12,1,0)*2+IF(D12&lt;E12,1,0)*1</f>
        <v>1</v>
      </c>
      <c r="E13" s="100"/>
      <c r="F13" s="30">
        <f>K9</f>
        <v>15</v>
      </c>
      <c r="G13" s="31">
        <f>J9</f>
        <v>9</v>
      </c>
      <c r="H13" s="99">
        <f>IF(AND(F12=0,F13=0),0,1)*0+IF(AND(F12&gt;G12,F13&gt;G13),1,0)*2+IF(AND(F12&lt;G12,F13&lt;G13),1,0)*IF(AND(F12=0,F13=0),0,1)+IF(H12&gt;I12,1,0)*2+IF(H12&lt;I12,1,0)*1</f>
        <v>1</v>
      </c>
      <c r="I13" s="100"/>
      <c r="J13" s="107"/>
      <c r="K13" s="108"/>
      <c r="L13" s="108"/>
      <c r="M13" s="109"/>
      <c r="N13" s="60">
        <v>15</v>
      </c>
      <c r="O13" s="61">
        <v>4</v>
      </c>
      <c r="P13" s="99">
        <f>IF(AND(N12=0,N13=0),0,1)*0+IF(AND(N12&gt;O12,N13&gt;O13),1,0)*2+IF(AND(N12&lt;O12,N13&lt;O13),1,0)*IF(AND(N12=0,N13=0),0,1)+IF(P12&gt;Q12,1,0)*2+IF(P12&lt;Q12,1,0)*1</f>
        <v>2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69"/>
      <c r="Q14" s="66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70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99">
        <f>IF(AND(N14=0,N15=0),0,1)*0+IF(AND(N14&gt;O14,N15&gt;O15),1,0)*2+IF(AND(N14&lt;O14,N15&lt;O15),1,0)*IF(AND(N14=0,N15=0),0,1)+IF(P14&gt;Q14,1,0)*2+IF(P14&lt;Q14,1,0)*1</f>
        <v>0</v>
      </c>
      <c r="Q15" s="100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18</v>
      </c>
      <c r="B16" s="57">
        <f>O4</f>
        <v>5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10</v>
      </c>
      <c r="G16" s="25">
        <f>N8</f>
        <v>15</v>
      </c>
      <c r="H16" s="26">
        <f>Q8</f>
        <v>0</v>
      </c>
      <c r="I16" s="27">
        <f>P8</f>
        <v>0</v>
      </c>
      <c r="J16" s="59">
        <f>O12</f>
        <v>15</v>
      </c>
      <c r="K16" s="58">
        <f>N12</f>
        <v>11</v>
      </c>
      <c r="L16" s="9">
        <f>Q12</f>
        <v>6</v>
      </c>
      <c r="M16" s="66">
        <f>P12</f>
        <v>11</v>
      </c>
      <c r="N16" s="104"/>
      <c r="O16" s="105"/>
      <c r="P16" s="105"/>
      <c r="Q16" s="106"/>
      <c r="R16" s="126">
        <f>H17+D17+L17</f>
        <v>3</v>
      </c>
      <c r="S16" s="128">
        <f>R16+R18</f>
        <v>3</v>
      </c>
      <c r="T16" s="131">
        <f>J16+J17+L16+B16+B17+D16+F16+F17+H16</f>
        <v>61</v>
      </c>
      <c r="U16" s="113">
        <f>K17+K16+M16+C17+C16+E16+I16+G16+G17</f>
        <v>97</v>
      </c>
      <c r="V16" s="131">
        <f>T16+T18</f>
        <v>61</v>
      </c>
      <c r="W16" s="113">
        <f>U16+U18</f>
        <v>97</v>
      </c>
      <c r="X16" s="162" t="s">
        <v>34</v>
      </c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98">
        <f t="shared" ref="AB16" si="5">Z16/AA16</f>
        <v>0.16666666666666666</v>
      </c>
      <c r="AC16" s="161">
        <f t="shared" ref="AC16" si="6">V16/W16</f>
        <v>0.62886597938144329</v>
      </c>
    </row>
    <row r="17" spans="1:29" ht="15.75" customHeight="1" thickBot="1" x14ac:dyDescent="0.3">
      <c r="A17" s="102"/>
      <c r="B17" s="28">
        <f>O5</f>
        <v>12</v>
      </c>
      <c r="C17" s="29">
        <f>N5</f>
        <v>15</v>
      </c>
      <c r="D17" s="99">
        <f>IF(AND(B16=0,B17=0),0,1)*0+IF(AND(B16&gt;C16,B17&gt;C17),1,0)*2+IF(AND(B16&lt;C16,B17&lt;C17),1,0)*IF(AND(B16=0,B17=0),0,1)+IF(D16&gt;E16,1,0)*2+IF(D16&lt;E16,1,0)*1</f>
        <v>1</v>
      </c>
      <c r="E17" s="100"/>
      <c r="F17" s="61">
        <f>O9</f>
        <v>9</v>
      </c>
      <c r="G17" s="31">
        <f>N9</f>
        <v>15</v>
      </c>
      <c r="H17" s="99">
        <f>IF(AND(F16=0,F17=0),0,1)*0+IF(AND(F16&gt;G16,F17&gt;G17),1,0)*2+IF(AND(F16&lt;G16,F17&lt;G17),1,0)*IF(AND(F16=0,F17=0),0,1)+IF(H16&gt;I16,1,0)*2+IF(H16&lt;I16,1,0)*1</f>
        <v>1</v>
      </c>
      <c r="I17" s="100"/>
      <c r="J17" s="60">
        <f>O13</f>
        <v>4</v>
      </c>
      <c r="K17" s="61">
        <f>N13</f>
        <v>15</v>
      </c>
      <c r="L17" s="99">
        <f>IF(AND(J16=0,J17=0),0,1)*0+IF(AND(J16&gt;K16,J17&gt;K17),1,0)*2+IF(AND(J16&lt;K16,J17&lt;K17),1,0)*IF(AND(J16=0,J17=0),0,1)+IF(L16&gt;M16,1,0)*2+IF(L16&lt;M16,1,0)*1</f>
        <v>1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67">
        <f>O14</f>
        <v>0</v>
      </c>
      <c r="K18" s="68">
        <f>N14</f>
        <v>0</v>
      </c>
      <c r="L18" s="69">
        <f>Q14</f>
        <v>0</v>
      </c>
      <c r="M18" s="66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30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B3:E3"/>
    <mergeCell ref="F3:I3"/>
    <mergeCell ref="J3:M3"/>
    <mergeCell ref="N3:Q3"/>
    <mergeCell ref="V3:W3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16" sqref="X16:X19"/>
    </sheetView>
  </sheetViews>
  <sheetFormatPr defaultRowHeight="15" x14ac:dyDescent="0.25"/>
  <cols>
    <col min="1" max="1" width="19.28515625" customWidth="1"/>
    <col min="2" max="18" width="3.85546875" customWidth="1"/>
    <col min="19" max="19" width="4.570312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5703125" customWidth="1"/>
    <col min="25" max="25" width="17.28515625" customWidth="1"/>
    <col min="26" max="26" width="9.28515625" customWidth="1"/>
    <col min="27" max="27" width="9.85546875" customWidth="1"/>
    <col min="28" max="28" width="9" customWidth="1"/>
    <col min="29" max="29" width="11.140625" customWidth="1"/>
  </cols>
  <sheetData>
    <row r="1" spans="1:29" ht="40.5" customHeight="1" x14ac:dyDescent="0.25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64.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19</v>
      </c>
      <c r="B4" s="145"/>
      <c r="C4" s="146"/>
      <c r="D4" s="146"/>
      <c r="E4" s="147"/>
      <c r="F4" s="62">
        <v>7</v>
      </c>
      <c r="G4" s="63">
        <v>15</v>
      </c>
      <c r="H4" s="64"/>
      <c r="I4" s="73"/>
      <c r="J4" s="62">
        <v>15</v>
      </c>
      <c r="K4" s="65"/>
      <c r="L4" s="64"/>
      <c r="M4" s="74"/>
      <c r="N4" s="62">
        <v>15</v>
      </c>
      <c r="O4" s="65">
        <v>8</v>
      </c>
      <c r="P4" s="46"/>
      <c r="Q4" s="52"/>
      <c r="R4" s="126">
        <f>P5+L5+H5</f>
        <v>5</v>
      </c>
      <c r="S4" s="128">
        <f>R4+R6</f>
        <v>5</v>
      </c>
      <c r="T4" s="131">
        <f>J4+J5+L4+N4+N5+P4+H4+F4+F5</f>
        <v>72</v>
      </c>
      <c r="U4" s="113">
        <f>K5+K4+M4+O5+O4+Q4+I4+G4+G5</f>
        <v>41</v>
      </c>
      <c r="V4" s="165">
        <f>T4+T6</f>
        <v>72</v>
      </c>
      <c r="W4" s="154">
        <f>U4+U6</f>
        <v>41</v>
      </c>
      <c r="X4" s="162" t="s">
        <v>32</v>
      </c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98">
        <f>Z4/AA4</f>
        <v>2</v>
      </c>
      <c r="AC4" s="161">
        <f>V4/W4</f>
        <v>1.7560975609756098</v>
      </c>
    </row>
    <row r="5" spans="1:29" ht="15.75" customHeight="1" thickBot="1" x14ac:dyDescent="0.3">
      <c r="A5" s="102"/>
      <c r="B5" s="148"/>
      <c r="C5" s="149"/>
      <c r="D5" s="149"/>
      <c r="E5" s="150"/>
      <c r="F5" s="71">
        <v>5</v>
      </c>
      <c r="G5" s="72">
        <v>15</v>
      </c>
      <c r="H5" s="99">
        <f>IF(AND(F4=0,F5=0),0,1)*0+IF(AND(F4&gt;G4,F5&gt;G5),1,0)*2+IF(AND(F4&lt;G4,F5&lt;G5),1,0)*IF(AND(F4=0,F5=0),0,1)+IF(H4&gt;I4,1,0)*2+IF(H4&lt;I4,1,0)*1</f>
        <v>1</v>
      </c>
      <c r="I5" s="100"/>
      <c r="J5" s="71">
        <v>15</v>
      </c>
      <c r="K5" s="72"/>
      <c r="L5" s="99">
        <f>IF(AND(J4=0,J5=0),0,1)*0+IF(AND(J4&gt;K4,J5&gt;K5),1,0)*2+IF(AND(J4&lt;K4,J5&lt;K5),1,0)*IF(AND(J4=0,J5=0),0,1)+IF(L4&gt;M4,1,0)*2+IF(L4&lt;M4,1,0)*1</f>
        <v>2</v>
      </c>
      <c r="M5" s="100"/>
      <c r="N5" s="71">
        <v>15</v>
      </c>
      <c r="O5" s="72">
        <v>3</v>
      </c>
      <c r="P5" s="99">
        <f>IF(AND(N4=0,N5=0),0,1)*0+IF(AND(N4&gt;O4,N5&gt;O5),1,0)*2+IF(AND(N4&lt;O4,N5&lt;O5),1,0)*IF(AND(N4=0,N5=0),0,1)+IF(P4&gt;Q4,1,0)*2+IF(P4&lt;Q4,1,0)*1</f>
        <v>2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9"/>
      <c r="Q6" s="81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57">
        <f>IF(AND(N6=0,N7=0),0,1)*0+IF(AND(N6&gt;O6,N7&gt;O7),1,0)*2+IF(AND(N6&lt;O6,N7&lt;O7),1,0)*IF(AND(N6=0,N7=0),0,1)+IF(P6&gt;Q6,1,0)*2+IF(P6&lt;Q6,1,0)*1</f>
        <v>0</v>
      </c>
      <c r="Q7" s="157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20</v>
      </c>
      <c r="B8" s="3">
        <f>G4</f>
        <v>15</v>
      </c>
      <c r="C8" s="4">
        <f>F4</f>
        <v>7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>
        <v>15</v>
      </c>
      <c r="K8" s="86"/>
      <c r="L8" s="87"/>
      <c r="M8" s="88"/>
      <c r="N8" s="89">
        <v>15</v>
      </c>
      <c r="O8" s="90">
        <v>9</v>
      </c>
      <c r="P8" s="87"/>
      <c r="Q8" s="88"/>
      <c r="R8" s="126">
        <f>P9+L9+D9</f>
        <v>6</v>
      </c>
      <c r="S8" s="128">
        <f>R8+R10</f>
        <v>6</v>
      </c>
      <c r="T8" s="131">
        <f>J8+J9+L8+N8+N9+P8+D8+B8+B9</f>
        <v>90</v>
      </c>
      <c r="U8" s="113">
        <f>K9+K8+M8+O9+O8+Q8+E8+C8+C9</f>
        <v>27</v>
      </c>
      <c r="V8" s="131">
        <f>T8+T10</f>
        <v>90</v>
      </c>
      <c r="W8" s="113">
        <f>U8+U10</f>
        <v>27</v>
      </c>
      <c r="X8" s="162" t="s">
        <v>31</v>
      </c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>
        <f t="shared" ref="AC8" si="1">V8/W8</f>
        <v>3.3333333333333335</v>
      </c>
    </row>
    <row r="9" spans="1:29" ht="15.75" customHeight="1" thickTop="1" thickBot="1" x14ac:dyDescent="0.3">
      <c r="A9" s="102"/>
      <c r="B9" s="11">
        <f>G5</f>
        <v>15</v>
      </c>
      <c r="C9" s="12">
        <f>F5</f>
        <v>5</v>
      </c>
      <c r="D9" s="99">
        <f>IF(AND(B8=0,B9=0),0,1)*0+IF(AND(B8&gt;C8,B9&gt;C9),1,0)*2+IF(AND(B8&lt;C8,B9&lt;C9),1,0)*IF(AND(B8=0,B9=0),0,1)+IF(D8&gt;E8,1,0)*2+IF(D8&lt;E8,1,0)*1</f>
        <v>2</v>
      </c>
      <c r="E9" s="100"/>
      <c r="F9" s="136"/>
      <c r="G9" s="136"/>
      <c r="H9" s="136"/>
      <c r="I9" s="136"/>
      <c r="J9" s="91">
        <v>15</v>
      </c>
      <c r="K9" s="92"/>
      <c r="L9" s="137">
        <f>IF(AND(J8=0,J9=0),0,1)*0+IF(AND(J8&gt;K8,J9&gt;K9),1,0)*2+IF(AND(J8&lt;K8,J9&lt;K9),1,0)*IF(AND(J8=0,J9=0),0,1)+IF(L8&gt;M8,1,0)*2+IF(L8&lt;M8,1,0)*1</f>
        <v>2</v>
      </c>
      <c r="M9" s="137"/>
      <c r="N9" s="91">
        <v>15</v>
      </c>
      <c r="O9" s="92">
        <v>6</v>
      </c>
      <c r="P9" s="137">
        <f>IF(AND(N8=0,N9=0),0,1)*0+IF(AND(N8&gt;O8,N9&gt;O9),1,0)*2+IF(AND(N8&lt;O8,N9&lt;O9),1,0)*IF(AND(N8=0,N9=0),0,1)+IF(P8&gt;Q8,1,0)*2+IF(P8&lt;Q8,1,0)*1</f>
        <v>2</v>
      </c>
      <c r="Q9" s="137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95"/>
      <c r="Q10" s="88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57">
        <f>IF(AND(N10=0,N11=0),0,1)*0+IF(AND(N10&gt;O10,N11&gt;O11),1,0)*2+IF(AND(N10&lt;O10,N11&lt;O11),1,0)*IF(AND(N10=0,N11=0),0,1)+IF(P10&gt;Q10,1,0)*2+IF(P10&lt;Q10,1,0)*1</f>
        <v>0</v>
      </c>
      <c r="Q11" s="157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21</v>
      </c>
      <c r="B12" s="7">
        <f>K4</f>
        <v>0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15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>
        <v>15</v>
      </c>
      <c r="P12" s="76"/>
      <c r="Q12" s="66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90</v>
      </c>
      <c r="V12" s="131">
        <f>T12+T14</f>
        <v>0</v>
      </c>
      <c r="W12" s="113">
        <f>U12+U14</f>
        <v>90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98">
        <f t="shared" ref="AB12" si="3">Z12/AA12</f>
        <v>0</v>
      </c>
      <c r="AC12" s="161">
        <f t="shared" ref="AC12" si="4">V12/W12</f>
        <v>0</v>
      </c>
    </row>
    <row r="13" spans="1:29" ht="15.75" customHeight="1" thickBot="1" x14ac:dyDescent="0.3">
      <c r="A13" s="102"/>
      <c r="B13" s="28">
        <f>K5</f>
        <v>0</v>
      </c>
      <c r="C13" s="29">
        <f>J5</f>
        <v>15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15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>
        <v>15</v>
      </c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95"/>
      <c r="Q14" s="88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51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137">
        <f>IF(AND(N14=0,N15=0),0,1)*0+IF(AND(N14&gt;O14,N15&gt;O15),1,0)*2+IF(AND(N14&lt;O14,N15&lt;O15),1,0)*IF(AND(N14=0,N15=0),0,1)+IF(P14&gt;Q14,1,0)*2+IF(P14&lt;Q14,1,0)*1</f>
        <v>0</v>
      </c>
      <c r="Q15" s="137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22</v>
      </c>
      <c r="B16" s="7">
        <f>O4</f>
        <v>8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9</v>
      </c>
      <c r="G16" s="25">
        <f>N8</f>
        <v>15</v>
      </c>
      <c r="H16" s="26">
        <f>Q8</f>
        <v>0</v>
      </c>
      <c r="I16" s="27">
        <f>P8</f>
        <v>0</v>
      </c>
      <c r="J16" s="10">
        <v>15</v>
      </c>
      <c r="K16" s="8">
        <f>N12</f>
        <v>0</v>
      </c>
      <c r="L16" s="9">
        <f>Q12</f>
        <v>0</v>
      </c>
      <c r="M16" s="47">
        <f>P12</f>
        <v>0</v>
      </c>
      <c r="N16" s="104"/>
      <c r="O16" s="105"/>
      <c r="P16" s="105"/>
      <c r="Q16" s="106"/>
      <c r="R16" s="126">
        <f>H17+D17+L17</f>
        <v>4</v>
      </c>
      <c r="S16" s="128">
        <f>R16+R18</f>
        <v>4</v>
      </c>
      <c r="T16" s="131">
        <f>J16+J17+L16+B16+B17+D16+F16+F17+H16</f>
        <v>56</v>
      </c>
      <c r="U16" s="113">
        <f>K17+K16+M16+C17+C16+E16+I16+G16+G17</f>
        <v>60</v>
      </c>
      <c r="V16" s="131">
        <f>T16+T18</f>
        <v>56</v>
      </c>
      <c r="W16" s="113">
        <f>U16+U18</f>
        <v>60</v>
      </c>
      <c r="X16" s="162" t="s">
        <v>33</v>
      </c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98">
        <f t="shared" ref="AB16" si="5">Z16/AA16</f>
        <v>0.5</v>
      </c>
      <c r="AC16" s="161">
        <f t="shared" ref="AC16" si="6">V16/W16</f>
        <v>0.93333333333333335</v>
      </c>
    </row>
    <row r="17" spans="1:29" ht="15.75" customHeight="1" thickBot="1" x14ac:dyDescent="0.3">
      <c r="A17" s="102"/>
      <c r="B17" s="28">
        <f>O5</f>
        <v>3</v>
      </c>
      <c r="C17" s="29">
        <f>N5</f>
        <v>15</v>
      </c>
      <c r="D17" s="99">
        <f>IF(AND(B16=0,B17=0),0,1)*0+IF(AND(B16&gt;C16,B17&gt;C17),1,0)*2+IF(AND(B16&lt;C16,B17&lt;C17),1,0)*IF(AND(B16=0,B17=0),0,1)+IF(D16&gt;E16,1,0)*2+IF(D16&lt;E16,1,0)*1</f>
        <v>1</v>
      </c>
      <c r="E17" s="100"/>
      <c r="F17" s="14">
        <f>O9</f>
        <v>6</v>
      </c>
      <c r="G17" s="31">
        <f>N9</f>
        <v>15</v>
      </c>
      <c r="H17" s="99">
        <f>IF(AND(F16=0,F17=0),0,1)*0+IF(AND(F16&gt;G16,F17&gt;G17),1,0)*2+IF(AND(F16&lt;G16,F17&lt;G17),1,0)*IF(AND(F16=0,F17=0),0,1)+IF(H16&gt;I16,1,0)*2+IF(H16&lt;I16,1,0)*1</f>
        <v>1</v>
      </c>
      <c r="I17" s="100"/>
      <c r="J17" s="13">
        <v>15</v>
      </c>
      <c r="K17" s="14">
        <f>N13</f>
        <v>0</v>
      </c>
      <c r="L17" s="99">
        <f>IF(AND(J16=0,J17=0),0,1)*0+IF(AND(J16&gt;K16,J17&gt;K17),1,0)*2+IF(AND(J16&lt;K16,J17&lt;K17),1,0)*IF(AND(J16=0,J17=0),0,1)+IF(L16&gt;M16,1,0)*2+IF(L16&lt;M16,1,0)*1</f>
        <v>2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B3:E3"/>
    <mergeCell ref="F3:I3"/>
    <mergeCell ref="J3:M3"/>
    <mergeCell ref="N3:Q3"/>
    <mergeCell ref="V3:W3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16" sqref="X16:X19"/>
    </sheetView>
  </sheetViews>
  <sheetFormatPr defaultRowHeight="15" x14ac:dyDescent="0.25"/>
  <cols>
    <col min="1" max="1" width="18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140625" customWidth="1"/>
    <col min="21" max="21" width="4.28515625" customWidth="1"/>
    <col min="22" max="22" width="5.5703125" customWidth="1"/>
    <col min="23" max="23" width="4.85546875" customWidth="1"/>
    <col min="24" max="24" width="7.5703125" customWidth="1"/>
    <col min="25" max="25" width="25" customWidth="1"/>
    <col min="26" max="26" width="9" customWidth="1"/>
    <col min="27" max="27" width="9.85546875" customWidth="1"/>
    <col min="29" max="29" width="14.28515625" customWidth="1"/>
    <col min="31" max="31" width="9.7109375" customWidth="1"/>
  </cols>
  <sheetData>
    <row r="1" spans="1:29" ht="34.5" customHeight="1" x14ac:dyDescent="0.25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57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10</v>
      </c>
      <c r="B4" s="145"/>
      <c r="C4" s="146"/>
      <c r="D4" s="146"/>
      <c r="E4" s="147"/>
      <c r="F4" s="62">
        <v>13</v>
      </c>
      <c r="G4" s="63">
        <v>15</v>
      </c>
      <c r="H4" s="64"/>
      <c r="I4" s="73"/>
      <c r="J4" s="62">
        <v>15</v>
      </c>
      <c r="K4" s="65">
        <v>5</v>
      </c>
      <c r="L4" s="64"/>
      <c r="M4" s="74"/>
      <c r="N4" s="62">
        <v>15</v>
      </c>
      <c r="O4" s="65">
        <v>10</v>
      </c>
      <c r="P4" s="64"/>
      <c r="Q4" s="74"/>
      <c r="R4" s="126">
        <f>P5+L5+H5</f>
        <v>5</v>
      </c>
      <c r="S4" s="128">
        <f>R4+R6</f>
        <v>5</v>
      </c>
      <c r="T4" s="131">
        <f>J4+J5+L4+N4+N5+P4+H4+F4+F5</f>
        <v>89</v>
      </c>
      <c r="U4" s="113">
        <f>K5+K4+M4+O5+O4+Q4+I4+G4+G5</f>
        <v>67</v>
      </c>
      <c r="V4" s="165">
        <f>T4+T6</f>
        <v>89</v>
      </c>
      <c r="W4" s="154">
        <f>U4+U6</f>
        <v>67</v>
      </c>
      <c r="X4" s="162" t="s">
        <v>32</v>
      </c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98">
        <f>Z4/AA4</f>
        <v>2</v>
      </c>
      <c r="AC4" s="161">
        <f>V4/W4</f>
        <v>1.3283582089552239</v>
      </c>
    </row>
    <row r="5" spans="1:29" ht="15.75" customHeight="1" thickBot="1" x14ac:dyDescent="0.3">
      <c r="A5" s="102"/>
      <c r="B5" s="148"/>
      <c r="C5" s="149"/>
      <c r="D5" s="149"/>
      <c r="E5" s="150"/>
      <c r="F5" s="71">
        <v>16</v>
      </c>
      <c r="G5" s="72">
        <v>18</v>
      </c>
      <c r="H5" s="99">
        <f>IF(AND(F4=0,F5=0),0,1)*0+IF(AND(F4&gt;G4,F5&gt;G5),1,0)*2+IF(AND(F4&lt;G4,F5&lt;G5),1,0)*IF(AND(F4=0,F5=0),0,1)+IF(H4&gt;I4,1,0)*2+IF(H4&lt;I4,1,0)*1</f>
        <v>1</v>
      </c>
      <c r="I5" s="100"/>
      <c r="J5" s="71">
        <v>15</v>
      </c>
      <c r="K5" s="72">
        <v>7</v>
      </c>
      <c r="L5" s="99">
        <f>IF(AND(J4=0,J5=0),0,1)*0+IF(AND(J4&gt;K4,J5&gt;K5),1,0)*2+IF(AND(J4&lt;K4,J5&lt;K5),1,0)*IF(AND(J4=0,J5=0),0,1)+IF(L4&gt;M4,1,0)*2+IF(L4&lt;M4,1,0)*1</f>
        <v>2</v>
      </c>
      <c r="M5" s="100"/>
      <c r="N5" s="71">
        <v>15</v>
      </c>
      <c r="O5" s="72">
        <v>12</v>
      </c>
      <c r="P5" s="99">
        <f>IF(AND(N4=0,N5=0),0,1)*0+IF(AND(N4&gt;O4,N5&gt;O5),1,0)*2+IF(AND(N4&lt;O4,N5&lt;O5),1,0)*IF(AND(N4=0,N5=0),0,1)+IF(P4&gt;Q4,1,0)*2+IF(P4&lt;Q4,1,0)*1</f>
        <v>2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9"/>
      <c r="Q6" s="81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57">
        <f>IF(AND(N6=0,N7=0),0,1)*0+IF(AND(N6&gt;O6,N7&gt;O7),1,0)*2+IF(AND(N6&lt;O6,N7&lt;O7),1,0)*IF(AND(N6=0,N7=0),0,1)+IF(P6&gt;Q6,1,0)*2+IF(P6&lt;Q6,1,0)*1</f>
        <v>0</v>
      </c>
      <c r="Q7" s="157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23</v>
      </c>
      <c r="B8" s="3">
        <f>G4</f>
        <v>15</v>
      </c>
      <c r="C8" s="4">
        <f>F4</f>
        <v>13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>
        <v>15</v>
      </c>
      <c r="K8" s="86">
        <v>10</v>
      </c>
      <c r="L8" s="87"/>
      <c r="M8" s="88"/>
      <c r="N8" s="89">
        <v>14</v>
      </c>
      <c r="O8" s="90">
        <v>16</v>
      </c>
      <c r="P8" s="87">
        <v>11</v>
      </c>
      <c r="Q8" s="88">
        <v>6</v>
      </c>
      <c r="R8" s="126">
        <f>P9+L9+D9</f>
        <v>6</v>
      </c>
      <c r="S8" s="128">
        <f>R8+R10</f>
        <v>6</v>
      </c>
      <c r="T8" s="131">
        <f>J8+J9+L8+N8+N9+P8+D8+B8+B9</f>
        <v>103</v>
      </c>
      <c r="U8" s="113">
        <f>K9+K8+M8+O9+O8+Q8+E8+C8+C9</f>
        <v>77</v>
      </c>
      <c r="V8" s="131">
        <f>T8+T10</f>
        <v>103</v>
      </c>
      <c r="W8" s="113">
        <f>U8+U10</f>
        <v>77</v>
      </c>
      <c r="X8" s="162" t="s">
        <v>31</v>
      </c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98">
        <f t="shared" ref="AB8" si="0">Z8/AA8</f>
        <v>6</v>
      </c>
      <c r="AC8" s="161">
        <f t="shared" ref="AC8" si="1">V8/W8</f>
        <v>1.3376623376623376</v>
      </c>
    </row>
    <row r="9" spans="1:29" ht="15.75" customHeight="1" thickTop="1" thickBot="1" x14ac:dyDescent="0.3">
      <c r="A9" s="102"/>
      <c r="B9" s="11">
        <f>G5</f>
        <v>18</v>
      </c>
      <c r="C9" s="12">
        <f>F5</f>
        <v>16</v>
      </c>
      <c r="D9" s="99">
        <f>IF(AND(B8=0,B9=0),0,1)*0+IF(AND(B8&gt;C8,B9&gt;C9),1,0)*2+IF(AND(B8&lt;C8,B9&lt;C9),1,0)*IF(AND(B8=0,B9=0),0,1)+IF(D8&gt;E8,1,0)*2+IF(D8&lt;E8,1,0)*1</f>
        <v>2</v>
      </c>
      <c r="E9" s="100"/>
      <c r="F9" s="136"/>
      <c r="G9" s="136"/>
      <c r="H9" s="136"/>
      <c r="I9" s="136"/>
      <c r="J9" s="91">
        <v>15</v>
      </c>
      <c r="K9" s="92">
        <v>7</v>
      </c>
      <c r="L9" s="137">
        <f>IF(AND(J8=0,J9=0),0,1)*0+IF(AND(J8&gt;K8,J9&gt;K9),1,0)*2+IF(AND(J8&lt;K8,J9&lt;K9),1,0)*IF(AND(J8=0,J9=0),0,1)+IF(L8&gt;M8,1,0)*2+IF(L8&lt;M8,1,0)*1</f>
        <v>2</v>
      </c>
      <c r="M9" s="137"/>
      <c r="N9" s="91">
        <v>15</v>
      </c>
      <c r="O9" s="92">
        <v>9</v>
      </c>
      <c r="P9" s="137">
        <f>IF(AND(N8=0,N9=0),0,1)*0+IF(AND(N8&gt;O8,N9&gt;O9),1,0)*2+IF(AND(N8&lt;O8,N9&lt;O9),1,0)*IF(AND(N8=0,N9=0),0,1)+IF(P8&gt;Q8,1,0)*2+IF(P8&lt;Q8,1,0)*1</f>
        <v>2</v>
      </c>
      <c r="Q9" s="137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95"/>
      <c r="Q10" s="88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57">
        <f>IF(AND(N10=0,N11=0),0,1)*0+IF(AND(N10&gt;O10,N11&gt;O11),1,0)*2+IF(AND(N10&lt;O10,N11&lt;O11),1,0)*IF(AND(N10=0,N11=0),0,1)+IF(P10&gt;Q10,1,0)*2+IF(P10&lt;Q10,1,0)*1</f>
        <v>0</v>
      </c>
      <c r="Q11" s="157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24</v>
      </c>
      <c r="B12" s="57">
        <f>K4</f>
        <v>5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10</v>
      </c>
      <c r="G12" s="25">
        <f>J8</f>
        <v>15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>
        <v>15</v>
      </c>
      <c r="O12" s="58">
        <v>12</v>
      </c>
      <c r="P12" s="76">
        <v>11</v>
      </c>
      <c r="Q12" s="66">
        <v>9</v>
      </c>
      <c r="R12" s="126">
        <f>P13+H13+D13</f>
        <v>4</v>
      </c>
      <c r="S12" s="128">
        <f t="shared" ref="S12" si="2">R12+R14</f>
        <v>4</v>
      </c>
      <c r="T12" s="131">
        <f>H12+F12+F13+D12+B12+B13+N12+N13+P12</f>
        <v>64</v>
      </c>
      <c r="U12" s="113">
        <f>I12+G12+G13+E12+C12+C13+O13+O12+Q12</f>
        <v>96</v>
      </c>
      <c r="V12" s="131">
        <f>T12+T14</f>
        <v>64</v>
      </c>
      <c r="W12" s="113">
        <f>U12+U14</f>
        <v>96</v>
      </c>
      <c r="X12" s="162" t="s">
        <v>33</v>
      </c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98">
        <f t="shared" ref="AB12" si="3">Z12/AA12</f>
        <v>0.4</v>
      </c>
      <c r="AC12" s="161">
        <f t="shared" ref="AC12" si="4">V12/W12</f>
        <v>0.66666666666666663</v>
      </c>
    </row>
    <row r="13" spans="1:29" ht="15.75" customHeight="1" thickBot="1" x14ac:dyDescent="0.3">
      <c r="A13" s="102"/>
      <c r="B13" s="28">
        <f>K5</f>
        <v>7</v>
      </c>
      <c r="C13" s="29">
        <f>J5</f>
        <v>15</v>
      </c>
      <c r="D13" s="99">
        <f>IF(AND(B12=0,B13=0),0,1)*0+IF(AND(B12&gt;C12,B13&gt;C13),1,0)*2+IF(AND(B12&lt;C12,B13&lt;C13),1,0)*IF(AND(B12=0,B13=0),0,1)+IF(D12&gt;E12,1,0)*2+IF(D12&lt;E12,1,0)*1</f>
        <v>1</v>
      </c>
      <c r="E13" s="100"/>
      <c r="F13" s="30">
        <f>K9</f>
        <v>7</v>
      </c>
      <c r="G13" s="31">
        <f>J9</f>
        <v>15</v>
      </c>
      <c r="H13" s="99">
        <f>IF(AND(F12=0,F13=0),0,1)*0+IF(AND(F12&gt;G12,F13&gt;G13),1,0)*2+IF(AND(F12&lt;G12,F13&lt;G13),1,0)*IF(AND(F12=0,F13=0),0,1)+IF(H12&gt;I12,1,0)*2+IF(H12&lt;I12,1,0)*1</f>
        <v>1</v>
      </c>
      <c r="I13" s="100"/>
      <c r="J13" s="107"/>
      <c r="K13" s="108"/>
      <c r="L13" s="108"/>
      <c r="M13" s="109"/>
      <c r="N13" s="60">
        <v>9</v>
      </c>
      <c r="O13" s="61">
        <v>15</v>
      </c>
      <c r="P13" s="99">
        <f>IF(AND(N12=0,N13=0),0,1)*0+IF(AND(N12&gt;O12,N13&gt;O13),1,0)*2+IF(AND(N12&lt;O12,N13&lt;O13),1,0)*IF(AND(N12=0,N13=0),0,1)+IF(P12&gt;Q12,1,0)*2+IF(P12&lt;Q12,1,0)*1</f>
        <v>2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95"/>
      <c r="Q14" s="88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70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137">
        <f>IF(AND(N14=0,N15=0),0,1)*0+IF(AND(N14&gt;O14,N15&gt;O15),1,0)*2+IF(AND(N14&lt;O14,N15&lt;O15),1,0)*IF(AND(N14=0,N15=0),0,1)+IF(P14&gt;Q14,1,0)*2+IF(P14&lt;Q14,1,0)*1</f>
        <v>0</v>
      </c>
      <c r="Q15" s="137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25</v>
      </c>
      <c r="B16" s="57">
        <f>O4</f>
        <v>10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16</v>
      </c>
      <c r="G16" s="25">
        <f>N8</f>
        <v>14</v>
      </c>
      <c r="H16" s="26">
        <f>Q8</f>
        <v>6</v>
      </c>
      <c r="I16" s="27">
        <f>P8</f>
        <v>11</v>
      </c>
      <c r="J16" s="59">
        <f>O12</f>
        <v>12</v>
      </c>
      <c r="K16" s="58">
        <f>N12</f>
        <v>15</v>
      </c>
      <c r="L16" s="9">
        <f>Q12</f>
        <v>9</v>
      </c>
      <c r="M16" s="66">
        <f>P12</f>
        <v>11</v>
      </c>
      <c r="N16" s="104"/>
      <c r="O16" s="105"/>
      <c r="P16" s="105"/>
      <c r="Q16" s="106"/>
      <c r="R16" s="126">
        <f>H17+D17+L17</f>
        <v>3</v>
      </c>
      <c r="S16" s="128">
        <f>R16+R18</f>
        <v>3</v>
      </c>
      <c r="T16" s="131">
        <f>J16+J17+L16+B16+B17+D16+F16+F17+H16</f>
        <v>89</v>
      </c>
      <c r="U16" s="113">
        <f>K17+K16+M16+C17+C16+E16+I16+G16+G17</f>
        <v>105</v>
      </c>
      <c r="V16" s="131">
        <f>T16+T18</f>
        <v>89</v>
      </c>
      <c r="W16" s="113">
        <f>U16+U18</f>
        <v>105</v>
      </c>
      <c r="X16" s="162" t="s">
        <v>34</v>
      </c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98">
        <f t="shared" ref="AB16" si="5">Z16/AA16</f>
        <v>0.33333333333333331</v>
      </c>
      <c r="AC16" s="161">
        <f t="shared" ref="AC16" si="6">V16/W16</f>
        <v>0.84761904761904761</v>
      </c>
    </row>
    <row r="17" spans="1:29" ht="15.75" customHeight="1" thickBot="1" x14ac:dyDescent="0.3">
      <c r="A17" s="102"/>
      <c r="B17" s="28">
        <f>O5</f>
        <v>12</v>
      </c>
      <c r="C17" s="29">
        <f>N5</f>
        <v>15</v>
      </c>
      <c r="D17" s="99">
        <f>IF(AND(B16=0,B17=0),0,1)*0+IF(AND(B16&gt;C16,B17&gt;C17),1,0)*2+IF(AND(B16&lt;C16,B17&lt;C17),1,0)*IF(AND(B16=0,B17=0),0,1)+IF(D16&gt;E16,1,0)*2+IF(D16&lt;E16,1,0)*1</f>
        <v>1</v>
      </c>
      <c r="E17" s="100"/>
      <c r="F17" s="61">
        <f>O9</f>
        <v>9</v>
      </c>
      <c r="G17" s="31">
        <f>N9</f>
        <v>15</v>
      </c>
      <c r="H17" s="99">
        <f>IF(AND(F16=0,F17=0),0,1)*0+IF(AND(F16&gt;G16,F17&gt;G17),1,0)*2+IF(AND(F16&lt;G16,F17&lt;G17),1,0)*IF(AND(F16=0,F17=0),0,1)+IF(H16&gt;I16,1,0)*2+IF(H16&lt;I16,1,0)*1</f>
        <v>1</v>
      </c>
      <c r="I17" s="100"/>
      <c r="J17" s="60">
        <f>O13</f>
        <v>15</v>
      </c>
      <c r="K17" s="61">
        <f>N13</f>
        <v>9</v>
      </c>
      <c r="L17" s="99">
        <f>IF(AND(J16=0,J17=0),0,1)*0+IF(AND(J16&gt;K16,J17&gt;K17),1,0)*2+IF(AND(J16&lt;K16,J17&lt;K17),1,0)*IF(AND(J16=0,J17=0),0,1)+IF(L16&gt;M16,1,0)*2+IF(L16&lt;M16,1,0)*1</f>
        <v>1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67">
        <f>O14</f>
        <v>0</v>
      </c>
      <c r="K18" s="68">
        <f>N14</f>
        <v>0</v>
      </c>
      <c r="L18" s="69">
        <f>Q14</f>
        <v>0</v>
      </c>
      <c r="M18" s="66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Z16:Z19"/>
    <mergeCell ref="AA16:AA19"/>
    <mergeCell ref="AB16:AB19"/>
    <mergeCell ref="X16:X19"/>
    <mergeCell ref="A16:A19"/>
    <mergeCell ref="N16:Q19"/>
    <mergeCell ref="H19:I19"/>
    <mergeCell ref="L19:M19"/>
    <mergeCell ref="W16:W19"/>
    <mergeCell ref="D17:E17"/>
    <mergeCell ref="H17:I17"/>
    <mergeCell ref="T16:T17"/>
    <mergeCell ref="U16:U17"/>
    <mergeCell ref="V16:V19"/>
    <mergeCell ref="AA12:AA15"/>
    <mergeCell ref="AB12:AB15"/>
    <mergeCell ref="T12:T13"/>
    <mergeCell ref="U12:U13"/>
    <mergeCell ref="V12:V15"/>
    <mergeCell ref="X12:X15"/>
    <mergeCell ref="AC12:AC15"/>
    <mergeCell ref="T14:T15"/>
    <mergeCell ref="U14:U15"/>
    <mergeCell ref="Z8:Z11"/>
    <mergeCell ref="AA8:AA11"/>
    <mergeCell ref="AB8:AB11"/>
    <mergeCell ref="T8:T9"/>
    <mergeCell ref="U8:U9"/>
    <mergeCell ref="V8:V11"/>
    <mergeCell ref="X8:X11"/>
    <mergeCell ref="AC8:AC11"/>
    <mergeCell ref="T10:T11"/>
    <mergeCell ref="U10:U11"/>
    <mergeCell ref="W8:W11"/>
    <mergeCell ref="W12:W15"/>
    <mergeCell ref="Z12:Z15"/>
    <mergeCell ref="AC4:AC7"/>
    <mergeCell ref="T6:T7"/>
    <mergeCell ref="U6:U7"/>
    <mergeCell ref="B3:E3"/>
    <mergeCell ref="F3:I3"/>
    <mergeCell ref="J3:M3"/>
    <mergeCell ref="N3:Q3"/>
    <mergeCell ref="V3:W3"/>
    <mergeCell ref="Z4:Z7"/>
    <mergeCell ref="AA4:AA7"/>
    <mergeCell ref="AB4:AB7"/>
    <mergeCell ref="T4:T5"/>
    <mergeCell ref="U4:U5"/>
    <mergeCell ref="V4:V7"/>
    <mergeCell ref="X4:X7"/>
    <mergeCell ref="A1:X1"/>
    <mergeCell ref="R3:S3"/>
    <mergeCell ref="T3:U3"/>
    <mergeCell ref="A4:A7"/>
    <mergeCell ref="B4:E7"/>
    <mergeCell ref="H5:I5"/>
    <mergeCell ref="L5:M5"/>
    <mergeCell ref="P5:Q5"/>
    <mergeCell ref="L7:M7"/>
    <mergeCell ref="P7:Q7"/>
    <mergeCell ref="H7:I7"/>
    <mergeCell ref="W4:W7"/>
    <mergeCell ref="R4:R5"/>
    <mergeCell ref="S4:S7"/>
    <mergeCell ref="R6:R7"/>
    <mergeCell ref="A8:A11"/>
    <mergeCell ref="F8:I11"/>
    <mergeCell ref="L9:M9"/>
    <mergeCell ref="P9:Q9"/>
    <mergeCell ref="L11:M11"/>
    <mergeCell ref="P11:Q11"/>
    <mergeCell ref="D9:E9"/>
    <mergeCell ref="D11:E11"/>
    <mergeCell ref="R8:R9"/>
    <mergeCell ref="S8:S11"/>
    <mergeCell ref="R10:R11"/>
    <mergeCell ref="L17:M17"/>
    <mergeCell ref="D19:E19"/>
    <mergeCell ref="R12:R13"/>
    <mergeCell ref="S12:S15"/>
    <mergeCell ref="R14:R15"/>
    <mergeCell ref="R16:R17"/>
    <mergeCell ref="S16:S19"/>
    <mergeCell ref="A12:A15"/>
    <mergeCell ref="J12:M15"/>
    <mergeCell ref="H15:I15"/>
    <mergeCell ref="P13:Q13"/>
    <mergeCell ref="P15:Q15"/>
    <mergeCell ref="D13:E13"/>
    <mergeCell ref="H13:I13"/>
    <mergeCell ref="D15:E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workbookViewId="0">
      <selection activeCell="Y14" sqref="Y14"/>
    </sheetView>
  </sheetViews>
  <sheetFormatPr defaultRowHeight="15" x14ac:dyDescent="0.25"/>
  <cols>
    <col min="1" max="1" width="19.140625" customWidth="1"/>
    <col min="2" max="17" width="3.85546875" customWidth="1"/>
    <col min="18" max="18" width="4.42578125" customWidth="1"/>
    <col min="19" max="19" width="4.28515625" customWidth="1"/>
    <col min="20" max="20" width="4.140625" customWidth="1"/>
    <col min="21" max="21" width="4.28515625" customWidth="1"/>
    <col min="22" max="23" width="4.5703125" customWidth="1"/>
    <col min="24" max="24" width="7.85546875" customWidth="1"/>
    <col min="25" max="25" width="14.42578125" customWidth="1"/>
    <col min="26" max="26" width="9.5703125" customWidth="1"/>
    <col min="27" max="27" width="10.140625" customWidth="1"/>
    <col min="28" max="28" width="9.140625" customWidth="1"/>
    <col min="29" max="29" width="13.42578125" customWidth="1"/>
  </cols>
  <sheetData>
    <row r="1" spans="1:29" ht="36.75" customHeight="1" x14ac:dyDescent="0.25">
      <c r="A1" s="140" t="s">
        <v>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59.2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26</v>
      </c>
      <c r="B4" s="145"/>
      <c r="C4" s="146"/>
      <c r="D4" s="146"/>
      <c r="E4" s="147"/>
      <c r="F4" s="62">
        <v>14</v>
      </c>
      <c r="G4" s="63">
        <v>16</v>
      </c>
      <c r="H4" s="64">
        <v>11</v>
      </c>
      <c r="I4" s="73">
        <v>7</v>
      </c>
      <c r="J4" s="62">
        <v>15</v>
      </c>
      <c r="K4" s="65">
        <v>8</v>
      </c>
      <c r="L4" s="64"/>
      <c r="M4" s="74"/>
      <c r="N4" s="62">
        <v>15</v>
      </c>
      <c r="O4" s="65">
        <v>8</v>
      </c>
      <c r="P4" s="64"/>
      <c r="Q4" s="74"/>
      <c r="R4" s="126">
        <f>P5+L5+H5</f>
        <v>6</v>
      </c>
      <c r="S4" s="128">
        <f>R4+R6</f>
        <v>6</v>
      </c>
      <c r="T4" s="131">
        <f>J4+J5+L4+N4+N5+P4+H4+F4+F5</f>
        <v>100</v>
      </c>
      <c r="U4" s="113">
        <f>K5+K4+M4+O5+O4+Q4+I4+G4+G5</f>
        <v>59</v>
      </c>
      <c r="V4" s="165">
        <f>T4+T6</f>
        <v>100</v>
      </c>
      <c r="W4" s="154">
        <f>U4+U6</f>
        <v>59</v>
      </c>
      <c r="X4" s="162" t="s">
        <v>31</v>
      </c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98">
        <f>Z4/AA4</f>
        <v>6</v>
      </c>
      <c r="AC4" s="161">
        <f>V4/W4</f>
        <v>1.6949152542372881</v>
      </c>
    </row>
    <row r="5" spans="1:29" ht="15.75" customHeight="1" thickBot="1" x14ac:dyDescent="0.3">
      <c r="A5" s="102"/>
      <c r="B5" s="148"/>
      <c r="C5" s="149"/>
      <c r="D5" s="149"/>
      <c r="E5" s="150"/>
      <c r="F5" s="71">
        <v>15</v>
      </c>
      <c r="G5" s="72">
        <v>10</v>
      </c>
      <c r="H5" s="99">
        <f>IF(AND(F4=0,F5=0),0,1)*0+IF(AND(F4&gt;G4,F5&gt;G5),1,0)*2+IF(AND(F4&lt;G4,F5&lt;G5),1,0)*IF(AND(F4=0,F5=0),0,1)+IF(H4&gt;I4,1,0)*2+IF(H4&lt;I4,1,0)*1</f>
        <v>2</v>
      </c>
      <c r="I5" s="100"/>
      <c r="J5" s="71">
        <v>15</v>
      </c>
      <c r="K5" s="72">
        <v>4</v>
      </c>
      <c r="L5" s="99">
        <f>IF(AND(J4=0,J5=0),0,1)*0+IF(AND(J4&gt;K4,J5&gt;K5),1,0)*2+IF(AND(J4&lt;K4,J5&lt;K5),1,0)*IF(AND(J4=0,J5=0),0,1)+IF(L4&gt;M4,1,0)*2+IF(L4&lt;M4,1,0)*1</f>
        <v>2</v>
      </c>
      <c r="M5" s="100"/>
      <c r="N5" s="71">
        <v>15</v>
      </c>
      <c r="O5" s="72">
        <v>6</v>
      </c>
      <c r="P5" s="99">
        <f>IF(AND(N4=0,N5=0),0,1)*0+IF(AND(N4&gt;O4,N5&gt;O5),1,0)*2+IF(AND(N4&lt;O4,N5&lt;O5),1,0)*IF(AND(N4=0,N5=0),0,1)+IF(P4&gt;Q4,1,0)*2+IF(P4&lt;Q4,1,0)*1</f>
        <v>2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5"/>
      <c r="Q6" s="74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38">
        <f>IF(AND(N6=0,N7=0),0,1)*0+IF(AND(N6&gt;O6,N7&gt;O7),1,0)*2+IF(AND(N6&lt;O6,N7&lt;O7),1,0)*IF(AND(N6=0,N7=0),0,1)+IF(P6&gt;Q6,1,0)*2+IF(P6&lt;Q6,1,0)*1</f>
        <v>0</v>
      </c>
      <c r="Q7" s="139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27</v>
      </c>
      <c r="B8" s="3">
        <f>G4</f>
        <v>16</v>
      </c>
      <c r="C8" s="4">
        <f>F4</f>
        <v>14</v>
      </c>
      <c r="D8" s="5">
        <f>I4</f>
        <v>7</v>
      </c>
      <c r="E8" s="6">
        <f>H4</f>
        <v>11</v>
      </c>
      <c r="F8" s="136"/>
      <c r="G8" s="136"/>
      <c r="H8" s="136"/>
      <c r="I8" s="136"/>
      <c r="J8" s="85">
        <v>15</v>
      </c>
      <c r="K8" s="86">
        <v>8</v>
      </c>
      <c r="L8" s="87"/>
      <c r="M8" s="88"/>
      <c r="N8" s="89">
        <v>14</v>
      </c>
      <c r="O8" s="90">
        <v>16</v>
      </c>
      <c r="P8" s="76">
        <v>13</v>
      </c>
      <c r="Q8" s="66">
        <v>15</v>
      </c>
      <c r="R8" s="126">
        <f>P9+L9+D9</f>
        <v>4</v>
      </c>
      <c r="S8" s="128">
        <f>R8+R10</f>
        <v>4</v>
      </c>
      <c r="T8" s="131">
        <f>J8+J9+L8+N8+N9+P8+D8+B8+B9</f>
        <v>105</v>
      </c>
      <c r="U8" s="113">
        <f>K9+K8+M8+O9+O8+Q8+E8+C8+C9</f>
        <v>96</v>
      </c>
      <c r="V8" s="131">
        <f>T8+T10</f>
        <v>105</v>
      </c>
      <c r="W8" s="113">
        <f>U8+U10</f>
        <v>96</v>
      </c>
      <c r="X8" s="162" t="s">
        <v>33</v>
      </c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98">
        <f t="shared" ref="AB8" si="0">Z8/AA8</f>
        <v>1</v>
      </c>
      <c r="AC8" s="161">
        <f t="shared" ref="AC8" si="1">V8/W8</f>
        <v>1.09375</v>
      </c>
    </row>
    <row r="9" spans="1:29" ht="15.75" customHeight="1" thickTop="1" thickBot="1" x14ac:dyDescent="0.3">
      <c r="A9" s="102"/>
      <c r="B9" s="11">
        <f>G5</f>
        <v>10</v>
      </c>
      <c r="C9" s="12">
        <f>F5</f>
        <v>15</v>
      </c>
      <c r="D9" s="99">
        <f>IF(AND(B8=0,B9=0),0,1)*0+IF(AND(B8&gt;C8,B9&gt;C9),1,0)*2+IF(AND(B8&lt;C8,B9&lt;C9),1,0)*IF(AND(B8=0,B9=0),0,1)+IF(D8&gt;E8,1,0)*2+IF(D8&lt;E8,1,0)*1</f>
        <v>1</v>
      </c>
      <c r="E9" s="100"/>
      <c r="F9" s="136"/>
      <c r="G9" s="136"/>
      <c r="H9" s="136"/>
      <c r="I9" s="136"/>
      <c r="J9" s="91">
        <v>15</v>
      </c>
      <c r="K9" s="92">
        <v>13</v>
      </c>
      <c r="L9" s="137">
        <f>IF(AND(J8=0,J9=0),0,1)*0+IF(AND(J8&gt;K8,J9&gt;K9),1,0)*2+IF(AND(J8&lt;K8,J9&lt;K9),1,0)*IF(AND(J8=0,J9=0),0,1)+IF(L8&gt;M8,1,0)*2+IF(L8&lt;M8,1,0)*1</f>
        <v>2</v>
      </c>
      <c r="M9" s="137"/>
      <c r="N9" s="91">
        <v>15</v>
      </c>
      <c r="O9" s="92">
        <v>4</v>
      </c>
      <c r="P9" s="99">
        <f>IF(AND(N8=0,N9=0),0,1)*0+IF(AND(N8&gt;O8,N9&gt;O9),1,0)*2+IF(AND(N8&lt;O8,N9&lt;O9),1,0)*IF(AND(N8=0,N9=0),0,1)+IF(P8&gt;Q8,1,0)*2+IF(P8&lt;Q8,1,0)*1</f>
        <v>1</v>
      </c>
      <c r="Q9" s="100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69"/>
      <c r="Q10" s="66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38">
        <f>IF(AND(N10=0,N11=0),0,1)*0+IF(AND(N10&gt;O10,N11&gt;O11),1,0)*2+IF(AND(N10&lt;O10,N11&lt;O11),1,0)*IF(AND(N10=0,N11=0),0,1)+IF(P10&gt;Q10,1,0)*2+IF(P10&lt;Q10,1,0)*1</f>
        <v>0</v>
      </c>
      <c r="Q11" s="139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28</v>
      </c>
      <c r="B12" s="7">
        <f>K4</f>
        <v>8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8</v>
      </c>
      <c r="G12" s="25">
        <f>J8</f>
        <v>15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>
        <v>13</v>
      </c>
      <c r="O12" s="58">
        <v>15</v>
      </c>
      <c r="P12" s="55"/>
      <c r="Q12" s="47"/>
      <c r="R12" s="126">
        <f>P13+H13+D13</f>
        <v>3</v>
      </c>
      <c r="S12" s="128">
        <f t="shared" ref="S12" si="2">R12+R14</f>
        <v>3</v>
      </c>
      <c r="T12" s="131">
        <f>H12+F12+F13+D12+B12+B13+N12+N13+P12</f>
        <v>55</v>
      </c>
      <c r="U12" s="113">
        <f>I12+G12+G13+E12+C12+C13+O13+O12+Q12</f>
        <v>90</v>
      </c>
      <c r="V12" s="131">
        <f>T12+T14</f>
        <v>55</v>
      </c>
      <c r="W12" s="113">
        <f>U12+U14</f>
        <v>90</v>
      </c>
      <c r="X12" s="162" t="s">
        <v>34</v>
      </c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98">
        <f t="shared" ref="AB12" si="3">Z12/AA12</f>
        <v>0</v>
      </c>
      <c r="AC12" s="161">
        <f t="shared" ref="AC12" si="4">V12/W12</f>
        <v>0.61111111111111116</v>
      </c>
    </row>
    <row r="13" spans="1:29" ht="16.5" customHeight="1" thickBot="1" x14ac:dyDescent="0.3">
      <c r="A13" s="102"/>
      <c r="B13" s="28">
        <f>K5</f>
        <v>4</v>
      </c>
      <c r="C13" s="29">
        <f>J5</f>
        <v>15</v>
      </c>
      <c r="D13" s="99">
        <f>IF(AND(B12=0,B13=0),0,1)*0+IF(AND(B12&gt;C12,B13&gt;C13),1,0)*2+IF(AND(B12&lt;C12,B13&lt;C13),1,0)*IF(AND(B12=0,B13=0),0,1)+IF(D12&gt;E12,1,0)*2+IF(D12&lt;E12,1,0)*1</f>
        <v>1</v>
      </c>
      <c r="E13" s="100"/>
      <c r="F13" s="30">
        <f>K9</f>
        <v>13</v>
      </c>
      <c r="G13" s="31">
        <f>J9</f>
        <v>15</v>
      </c>
      <c r="H13" s="99">
        <f>IF(AND(F12=0,F13=0),0,1)*0+IF(AND(F12&gt;G12,F13&gt;G13),1,0)*2+IF(AND(F12&lt;G12,F13&lt;G13),1,0)*IF(AND(F12=0,F13=0),0,1)+IF(H12&gt;I12,1,0)*2+IF(H12&lt;I12,1,0)*1</f>
        <v>1</v>
      </c>
      <c r="I13" s="100"/>
      <c r="J13" s="107"/>
      <c r="K13" s="108"/>
      <c r="L13" s="108"/>
      <c r="M13" s="109"/>
      <c r="N13" s="60">
        <v>9</v>
      </c>
      <c r="O13" s="61">
        <v>15</v>
      </c>
      <c r="P13" s="99">
        <f>IF(AND(N12=0,N13=0),0,1)*0+IF(AND(N12&gt;O12,N13&gt;O13),1,0)*2+IF(AND(N12&lt;O12,N13&lt;O13),1,0)*IF(AND(N12=0,N13=0),0,1)+IF(P12&gt;Q12,1,0)*2+IF(P12&lt;Q12,1,0)*1</f>
        <v>1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50"/>
      <c r="Q14" s="47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6.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51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99">
        <f>IF(AND(N14=0,N15=0),0,1)*0+IF(AND(N14&gt;O14,N15&gt;O15),1,0)*2+IF(AND(N14&lt;O14,N15&lt;O15),1,0)*IF(AND(N14=0,N15=0),0,1)+IF(P14&gt;Q14,1,0)*2+IF(P14&lt;Q14,1,0)*1</f>
        <v>0</v>
      </c>
      <c r="Q15" s="100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29</v>
      </c>
      <c r="B16" s="7">
        <f>O4</f>
        <v>8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16</v>
      </c>
      <c r="G16" s="25">
        <f>N8</f>
        <v>14</v>
      </c>
      <c r="H16" s="26">
        <f>Q8</f>
        <v>15</v>
      </c>
      <c r="I16" s="27">
        <f>P8</f>
        <v>13</v>
      </c>
      <c r="J16" s="10">
        <f>O12</f>
        <v>15</v>
      </c>
      <c r="K16" s="8">
        <f>N12</f>
        <v>13</v>
      </c>
      <c r="L16" s="9">
        <f>Q12</f>
        <v>0</v>
      </c>
      <c r="M16" s="47">
        <f>P12</f>
        <v>0</v>
      </c>
      <c r="N16" s="104"/>
      <c r="O16" s="105"/>
      <c r="P16" s="105"/>
      <c r="Q16" s="106"/>
      <c r="R16" s="126">
        <f>H17+D17+L17</f>
        <v>5</v>
      </c>
      <c r="S16" s="128">
        <f>R16+R18</f>
        <v>5</v>
      </c>
      <c r="T16" s="131">
        <f>J16+J17+L16+B16+B17+D16+F16+F17+H16</f>
        <v>79</v>
      </c>
      <c r="U16" s="113">
        <f>K17+K16+M16+C17+C16+E16+I16+G16+G17</f>
        <v>94</v>
      </c>
      <c r="V16" s="131">
        <f>T16+T18</f>
        <v>79</v>
      </c>
      <c r="W16" s="113">
        <f>U16+U18</f>
        <v>94</v>
      </c>
      <c r="X16" s="162" t="s">
        <v>32</v>
      </c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98">
        <f t="shared" ref="AB16" si="5">Z16/AA16</f>
        <v>1.3333333333333333</v>
      </c>
      <c r="AC16" s="161">
        <f t="shared" ref="AC16" si="6">V16/W16</f>
        <v>0.84042553191489366</v>
      </c>
    </row>
    <row r="17" spans="1:29" ht="15.75" customHeight="1" thickBot="1" x14ac:dyDescent="0.3">
      <c r="A17" s="102"/>
      <c r="B17" s="28">
        <f>O5</f>
        <v>6</v>
      </c>
      <c r="C17" s="29">
        <f>N5</f>
        <v>15</v>
      </c>
      <c r="D17" s="99">
        <f>IF(AND(B16=0,B17=0),0,1)*0+IF(AND(B16&gt;C16,B17&gt;C17),1,0)*2+IF(AND(B16&lt;C16,B17&lt;C17),1,0)*IF(AND(B16=0,B17=0),0,1)+IF(D16&gt;E16,1,0)*2+IF(D16&lt;E16,1,0)*1</f>
        <v>1</v>
      </c>
      <c r="E17" s="100"/>
      <c r="F17" s="14">
        <f>O9</f>
        <v>4</v>
      </c>
      <c r="G17" s="31">
        <f>N9</f>
        <v>15</v>
      </c>
      <c r="H17" s="99">
        <f>IF(AND(F16=0,F17=0),0,1)*0+IF(AND(F16&gt;G16,F17&gt;G17),1,0)*2+IF(AND(F16&lt;G16,F17&lt;G17),1,0)*IF(AND(F16=0,F17=0),0,1)+IF(H16&gt;I16,1,0)*2+IF(H16&lt;I16,1,0)*1</f>
        <v>2</v>
      </c>
      <c r="I17" s="100"/>
      <c r="J17" s="13">
        <f>O13</f>
        <v>15</v>
      </c>
      <c r="K17" s="14">
        <f>N13</f>
        <v>9</v>
      </c>
      <c r="L17" s="99">
        <f>IF(AND(J16=0,J17=0),0,1)*0+IF(AND(J16&gt;K16,J17&gt;K17),1,0)*2+IF(AND(J16&lt;K16,J17&lt;K17),1,0)*IF(AND(J16=0,J17=0),0,1)+IF(L16&gt;M16,1,0)*2+IF(L16&lt;M16,1,0)*1</f>
        <v>2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B3:E3"/>
    <mergeCell ref="F3:I3"/>
    <mergeCell ref="J3:M3"/>
    <mergeCell ref="N3:Q3"/>
    <mergeCell ref="V3:W3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Gr65</vt:lpstr>
      <vt:lpstr>Gr66</vt:lpstr>
      <vt:lpstr>Gr67</vt:lpstr>
      <vt:lpstr>Gr68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2018-11-08T09:44:24Z</cp:lastPrinted>
  <dcterms:created xsi:type="dcterms:W3CDTF">2016-11-14T12:15:05Z</dcterms:created>
  <dcterms:modified xsi:type="dcterms:W3CDTF">2020-06-25T19:14:38Z</dcterms:modified>
</cp:coreProperties>
</file>