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20\Tabele etap II\"/>
    </mc:Choice>
  </mc:AlternateContent>
  <bookViews>
    <workbookView xWindow="0" yWindow="0" windowWidth="19200" windowHeight="12180" tabRatio="602" activeTab="2"/>
  </bookViews>
  <sheets>
    <sheet name="Gr17" sheetId="8" r:id="rId1"/>
    <sheet name="Gr18" sheetId="9" r:id="rId2"/>
    <sheet name="Arkusz1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3" i="9" l="1"/>
  <c r="O23" i="9"/>
  <c r="N23" i="9"/>
  <c r="K23" i="9"/>
  <c r="J23" i="9"/>
  <c r="G23" i="9"/>
  <c r="F23" i="9"/>
  <c r="Q22" i="9"/>
  <c r="P22" i="9"/>
  <c r="O22" i="9"/>
  <c r="N22" i="9"/>
  <c r="P23" i="9" s="1"/>
  <c r="M22" i="9"/>
  <c r="L22" i="9"/>
  <c r="K22" i="9"/>
  <c r="J22" i="9"/>
  <c r="L23" i="9" s="1"/>
  <c r="I22" i="9"/>
  <c r="H22" i="9"/>
  <c r="G22" i="9"/>
  <c r="F22" i="9"/>
  <c r="H23" i="9" s="1"/>
  <c r="X21" i="9"/>
  <c r="O21" i="9"/>
  <c r="N21" i="9"/>
  <c r="K21" i="9"/>
  <c r="J21" i="9"/>
  <c r="G21" i="9"/>
  <c r="F21" i="9"/>
  <c r="Q20" i="9"/>
  <c r="P20" i="9"/>
  <c r="O20" i="9"/>
  <c r="N20" i="9"/>
  <c r="P21" i="9" s="1"/>
  <c r="M20" i="9"/>
  <c r="L20" i="9"/>
  <c r="K20" i="9"/>
  <c r="J20" i="9"/>
  <c r="L21" i="9" s="1"/>
  <c r="I20" i="9"/>
  <c r="H20" i="9"/>
  <c r="H21" i="9" s="1"/>
  <c r="G20" i="9"/>
  <c r="F20" i="9"/>
  <c r="X19" i="9"/>
  <c r="T19" i="9"/>
  <c r="K19" i="9"/>
  <c r="J19" i="9"/>
  <c r="H19" i="9"/>
  <c r="G19" i="9"/>
  <c r="F19" i="9"/>
  <c r="M18" i="9"/>
  <c r="L18" i="9"/>
  <c r="K18" i="9"/>
  <c r="J18" i="9"/>
  <c r="L19" i="9" s="1"/>
  <c r="I18" i="9"/>
  <c r="H18" i="9"/>
  <c r="G18" i="9"/>
  <c r="F18" i="9"/>
  <c r="X17" i="9"/>
  <c r="T17" i="9"/>
  <c r="K17" i="9"/>
  <c r="J17" i="9"/>
  <c r="G17" i="9"/>
  <c r="F17" i="9"/>
  <c r="M16" i="9"/>
  <c r="L16" i="9"/>
  <c r="K16" i="9"/>
  <c r="J16" i="9"/>
  <c r="L17" i="9" s="1"/>
  <c r="I16" i="9"/>
  <c r="H16" i="9"/>
  <c r="H17" i="9" s="1"/>
  <c r="G16" i="9"/>
  <c r="F16" i="9"/>
  <c r="X15" i="9"/>
  <c r="T15" i="9"/>
  <c r="P15" i="9"/>
  <c r="G15" i="9"/>
  <c r="F15" i="9"/>
  <c r="I14" i="9"/>
  <c r="H14" i="9"/>
  <c r="G14" i="9"/>
  <c r="F14" i="9"/>
  <c r="H15" i="9" s="1"/>
  <c r="X13" i="9"/>
  <c r="T13" i="9"/>
  <c r="P13" i="9"/>
  <c r="G13" i="9"/>
  <c r="F13" i="9"/>
  <c r="I12" i="9"/>
  <c r="H12" i="9"/>
  <c r="H13" i="9" s="1"/>
  <c r="G12" i="9"/>
  <c r="F12" i="9"/>
  <c r="X11" i="9"/>
  <c r="T11" i="9"/>
  <c r="P11" i="9"/>
  <c r="L11" i="9"/>
  <c r="X9" i="9"/>
  <c r="T9" i="9"/>
  <c r="P9" i="9"/>
  <c r="L9" i="9"/>
  <c r="X7" i="9"/>
  <c r="T7" i="9"/>
  <c r="P7" i="9"/>
  <c r="L7" i="9"/>
  <c r="H7" i="9"/>
  <c r="X5" i="9"/>
  <c r="T5" i="9"/>
  <c r="P5" i="9"/>
  <c r="L5" i="9"/>
  <c r="H5" i="9"/>
  <c r="X23" i="8"/>
  <c r="O23" i="8"/>
  <c r="N23" i="8"/>
  <c r="K23" i="8"/>
  <c r="J23" i="8"/>
  <c r="G23" i="8"/>
  <c r="F23" i="8"/>
  <c r="Q22" i="8"/>
  <c r="P22" i="8"/>
  <c r="O22" i="8"/>
  <c r="N22" i="8"/>
  <c r="P23" i="8" s="1"/>
  <c r="M22" i="8"/>
  <c r="L22" i="8"/>
  <c r="K22" i="8"/>
  <c r="J22" i="8"/>
  <c r="L23" i="8" s="1"/>
  <c r="I22" i="8"/>
  <c r="H22" i="8"/>
  <c r="G22" i="8"/>
  <c r="F22" i="8"/>
  <c r="H23" i="8" s="1"/>
  <c r="X21" i="8"/>
  <c r="O21" i="8"/>
  <c r="N21" i="8"/>
  <c r="K21" i="8"/>
  <c r="J21" i="8"/>
  <c r="G21" i="8"/>
  <c r="F21" i="8"/>
  <c r="Q20" i="8"/>
  <c r="P20" i="8"/>
  <c r="O20" i="8"/>
  <c r="N20" i="8"/>
  <c r="P21" i="8" s="1"/>
  <c r="M20" i="8"/>
  <c r="L20" i="8"/>
  <c r="K20" i="8"/>
  <c r="L21" i="8" s="1"/>
  <c r="J20" i="8"/>
  <c r="I20" i="8"/>
  <c r="H20" i="8"/>
  <c r="G20" i="8"/>
  <c r="H21" i="8" s="1"/>
  <c r="F20" i="8"/>
  <c r="X19" i="8"/>
  <c r="T19" i="8"/>
  <c r="K19" i="8"/>
  <c r="J19" i="8"/>
  <c r="G19" i="8"/>
  <c r="F19" i="8"/>
  <c r="M18" i="8"/>
  <c r="L18" i="8"/>
  <c r="K18" i="8"/>
  <c r="L19" i="8" s="1"/>
  <c r="J18" i="8"/>
  <c r="I18" i="8"/>
  <c r="H18" i="8"/>
  <c r="G18" i="8"/>
  <c r="H19" i="8" s="1"/>
  <c r="F18" i="8"/>
  <c r="X17" i="8"/>
  <c r="T17" i="8"/>
  <c r="K17" i="8"/>
  <c r="J17" i="8"/>
  <c r="G17" i="8"/>
  <c r="F17" i="8"/>
  <c r="M16" i="8"/>
  <c r="L16" i="8"/>
  <c r="K16" i="8"/>
  <c r="L17" i="8" s="1"/>
  <c r="J16" i="8"/>
  <c r="I16" i="8"/>
  <c r="H16" i="8"/>
  <c r="G16" i="8"/>
  <c r="H17" i="8" s="1"/>
  <c r="F16" i="8"/>
  <c r="X15" i="8"/>
  <c r="T15" i="8"/>
  <c r="P15" i="8"/>
  <c r="G15" i="8"/>
  <c r="F15" i="8"/>
  <c r="I14" i="8"/>
  <c r="H14" i="8"/>
  <c r="G14" i="8"/>
  <c r="F14" i="8"/>
  <c r="H15" i="8" s="1"/>
  <c r="X13" i="8"/>
  <c r="T13" i="8"/>
  <c r="P13" i="8"/>
  <c r="G13" i="8"/>
  <c r="F13" i="8"/>
  <c r="I12" i="8"/>
  <c r="H12" i="8"/>
  <c r="G12" i="8"/>
  <c r="H13" i="8" s="1"/>
  <c r="F12" i="8"/>
  <c r="X11" i="8"/>
  <c r="T11" i="8"/>
  <c r="P11" i="8"/>
  <c r="L11" i="8"/>
  <c r="X9" i="8"/>
  <c r="T9" i="8"/>
  <c r="P9" i="8"/>
  <c r="L9" i="8"/>
  <c r="X7" i="8"/>
  <c r="T7" i="8"/>
  <c r="P7" i="8"/>
  <c r="L7" i="8"/>
  <c r="H7" i="8"/>
  <c r="X5" i="8"/>
  <c r="T5" i="8"/>
  <c r="P5" i="8"/>
  <c r="L5" i="8"/>
  <c r="H5" i="8"/>
  <c r="S27" i="9" l="1"/>
  <c r="R27" i="9"/>
  <c r="O27" i="9"/>
  <c r="N27" i="9"/>
  <c r="K27" i="9"/>
  <c r="J27" i="9"/>
  <c r="G27" i="9"/>
  <c r="F27" i="9"/>
  <c r="C27" i="9"/>
  <c r="B27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C26" i="9" s="1"/>
  <c r="B26" i="9"/>
  <c r="S25" i="9"/>
  <c r="R25" i="9"/>
  <c r="O25" i="9"/>
  <c r="N25" i="9"/>
  <c r="K25" i="9"/>
  <c r="J25" i="9"/>
  <c r="G25" i="9"/>
  <c r="F25" i="9"/>
  <c r="C25" i="9"/>
  <c r="B25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5" i="9" s="1"/>
  <c r="H24" i="9"/>
  <c r="G24" i="9"/>
  <c r="F24" i="9"/>
  <c r="E24" i="9"/>
  <c r="AC24" i="9" s="1"/>
  <c r="D24" i="9"/>
  <c r="C24" i="9"/>
  <c r="B24" i="9"/>
  <c r="AB24" i="9" s="1"/>
  <c r="C23" i="9"/>
  <c r="B23" i="9"/>
  <c r="E22" i="9"/>
  <c r="AC22" i="9" s="1"/>
  <c r="D22" i="9"/>
  <c r="C22" i="9"/>
  <c r="B22" i="9"/>
  <c r="C21" i="9"/>
  <c r="B21" i="9"/>
  <c r="E20" i="9"/>
  <c r="AC20" i="9" s="1"/>
  <c r="AE20" i="9" s="1"/>
  <c r="D20" i="9"/>
  <c r="C20" i="9"/>
  <c r="B20" i="9"/>
  <c r="AB20" i="9" s="1"/>
  <c r="C19" i="9"/>
  <c r="B19" i="9"/>
  <c r="E18" i="9"/>
  <c r="AC18" i="9" s="1"/>
  <c r="D18" i="9"/>
  <c r="C18" i="9"/>
  <c r="B18" i="9"/>
  <c r="C17" i="9"/>
  <c r="AC16" i="9" s="1"/>
  <c r="AE16" i="9" s="1"/>
  <c r="B17" i="9"/>
  <c r="E16" i="9"/>
  <c r="D16" i="9"/>
  <c r="C16" i="9"/>
  <c r="B16" i="9"/>
  <c r="C15" i="9"/>
  <c r="B15" i="9"/>
  <c r="E14" i="9"/>
  <c r="D14" i="9"/>
  <c r="C14" i="9"/>
  <c r="B14" i="9"/>
  <c r="AB14" i="9" s="1"/>
  <c r="C13" i="9"/>
  <c r="B13" i="9"/>
  <c r="E12" i="9"/>
  <c r="AC12" i="9" s="1"/>
  <c r="D12" i="9"/>
  <c r="C12" i="9"/>
  <c r="B12" i="9"/>
  <c r="C11" i="9"/>
  <c r="B11" i="9"/>
  <c r="E10" i="9"/>
  <c r="AC10" i="9" s="1"/>
  <c r="D10" i="9"/>
  <c r="AB10" i="9" s="1"/>
  <c r="C10" i="9"/>
  <c r="B10" i="9"/>
  <c r="C9" i="9"/>
  <c r="B9" i="9"/>
  <c r="E8" i="9"/>
  <c r="D8" i="9"/>
  <c r="C8" i="9"/>
  <c r="B8" i="9"/>
  <c r="Z6" i="9"/>
  <c r="AC6" i="9"/>
  <c r="AB6" i="9"/>
  <c r="AI4" i="9"/>
  <c r="AH4" i="9"/>
  <c r="AC4" i="9"/>
  <c r="AE4" i="9" s="1"/>
  <c r="AB4" i="9"/>
  <c r="AD4" i="9" s="1"/>
  <c r="AK4" i="9" s="1"/>
  <c r="S27" i="8"/>
  <c r="R27" i="8"/>
  <c r="O27" i="8"/>
  <c r="N27" i="8"/>
  <c r="K27" i="8"/>
  <c r="J27" i="8"/>
  <c r="G27" i="8"/>
  <c r="F27" i="8"/>
  <c r="C27" i="8"/>
  <c r="B27" i="8"/>
  <c r="U26" i="8"/>
  <c r="T26" i="8"/>
  <c r="S26" i="8"/>
  <c r="R26" i="8"/>
  <c r="Q26" i="8"/>
  <c r="P26" i="8"/>
  <c r="P27" i="8" s="1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C26" i="8" s="1"/>
  <c r="B26" i="8"/>
  <c r="S25" i="8"/>
  <c r="R25" i="8"/>
  <c r="O25" i="8"/>
  <c r="N25" i="8"/>
  <c r="K25" i="8"/>
  <c r="J25" i="8"/>
  <c r="G25" i="8"/>
  <c r="F25" i="8"/>
  <c r="C25" i="8"/>
  <c r="B25" i="8"/>
  <c r="U24" i="8"/>
  <c r="T24" i="8"/>
  <c r="S24" i="8"/>
  <c r="R24" i="8"/>
  <c r="T25" i="8" s="1"/>
  <c r="Q24" i="8"/>
  <c r="P24" i="8"/>
  <c r="O24" i="8"/>
  <c r="N24" i="8"/>
  <c r="P25" i="8" s="1"/>
  <c r="M24" i="8"/>
  <c r="L24" i="8"/>
  <c r="K24" i="8"/>
  <c r="J24" i="8"/>
  <c r="L25" i="8" s="1"/>
  <c r="I24" i="8"/>
  <c r="H24" i="8"/>
  <c r="G24" i="8"/>
  <c r="F24" i="8"/>
  <c r="E24" i="8"/>
  <c r="D24" i="8"/>
  <c r="C24" i="8"/>
  <c r="B24" i="8"/>
  <c r="AB24" i="8" s="1"/>
  <c r="C23" i="8"/>
  <c r="B23" i="8"/>
  <c r="E22" i="8"/>
  <c r="AC22" i="8" s="1"/>
  <c r="D22" i="8"/>
  <c r="C22" i="8"/>
  <c r="B22" i="8"/>
  <c r="C21" i="8"/>
  <c r="B21" i="8"/>
  <c r="E20" i="8"/>
  <c r="D20" i="8"/>
  <c r="C20" i="8"/>
  <c r="B20" i="8"/>
  <c r="AB20" i="8" s="1"/>
  <c r="C19" i="8"/>
  <c r="B19" i="8"/>
  <c r="E18" i="8"/>
  <c r="D18" i="8"/>
  <c r="C18" i="8"/>
  <c r="B18" i="8"/>
  <c r="C17" i="8"/>
  <c r="B17" i="8"/>
  <c r="E16" i="8"/>
  <c r="D16" i="8"/>
  <c r="C16" i="8"/>
  <c r="B16" i="8"/>
  <c r="C15" i="8"/>
  <c r="B15" i="8"/>
  <c r="AB14" i="8"/>
  <c r="E14" i="8"/>
  <c r="D14" i="8"/>
  <c r="C14" i="8"/>
  <c r="B14" i="8"/>
  <c r="D15" i="8" s="1"/>
  <c r="Z14" i="8" s="1"/>
  <c r="C13" i="8"/>
  <c r="B13" i="8"/>
  <c r="E12" i="8"/>
  <c r="AC12" i="8" s="1"/>
  <c r="D12" i="8"/>
  <c r="AB12" i="8" s="1"/>
  <c r="AD12" i="8" s="1"/>
  <c r="C12" i="8"/>
  <c r="B12" i="8"/>
  <c r="D13" i="8" s="1"/>
  <c r="Z12" i="8" s="1"/>
  <c r="AA12" i="8" s="1"/>
  <c r="C11" i="8"/>
  <c r="B11" i="8"/>
  <c r="E10" i="8"/>
  <c r="AC10" i="8" s="1"/>
  <c r="D10" i="8"/>
  <c r="AB10" i="8" s="1"/>
  <c r="C10" i="8"/>
  <c r="B10" i="8"/>
  <c r="C9" i="8"/>
  <c r="B9" i="8"/>
  <c r="E8" i="8"/>
  <c r="AC8" i="8" s="1"/>
  <c r="AE8" i="8" s="1"/>
  <c r="D8" i="8"/>
  <c r="AB8" i="8" s="1"/>
  <c r="AD8" i="8" s="1"/>
  <c r="C8" i="8"/>
  <c r="AI8" i="8" s="1"/>
  <c r="B8" i="8"/>
  <c r="Z6" i="8"/>
  <c r="AC6" i="8"/>
  <c r="AB6" i="8"/>
  <c r="AI4" i="8"/>
  <c r="AH4" i="8"/>
  <c r="AJ4" i="8" s="1"/>
  <c r="AC4" i="8"/>
  <c r="AE4" i="8" s="1"/>
  <c r="AB4" i="8"/>
  <c r="AD4" i="8" s="1"/>
  <c r="P25" i="9" l="1"/>
  <c r="L27" i="9"/>
  <c r="AB8" i="9"/>
  <c r="AD8" i="9" s="1"/>
  <c r="D11" i="9"/>
  <c r="D23" i="9"/>
  <c r="AE24" i="9"/>
  <c r="AI24" i="9"/>
  <c r="AI8" i="9"/>
  <c r="D15" i="9"/>
  <c r="D21" i="9"/>
  <c r="Z20" i="9" s="1"/>
  <c r="AA20" i="9" s="1"/>
  <c r="L25" i="9"/>
  <c r="T25" i="9"/>
  <c r="P27" i="9"/>
  <c r="AJ4" i="9"/>
  <c r="AC8" i="9"/>
  <c r="AE8" i="9" s="1"/>
  <c r="D17" i="9"/>
  <c r="AH20" i="9"/>
  <c r="D27" i="9"/>
  <c r="Z26" i="9" s="1"/>
  <c r="H27" i="9"/>
  <c r="T27" i="9"/>
  <c r="AK4" i="8"/>
  <c r="AC24" i="8"/>
  <c r="AE24" i="8" s="1"/>
  <c r="H25" i="8"/>
  <c r="AI24" i="8"/>
  <c r="L27" i="8"/>
  <c r="D21" i="8"/>
  <c r="Z20" i="8" s="1"/>
  <c r="D23" i="8"/>
  <c r="Z22" i="8" s="1"/>
  <c r="AH8" i="8"/>
  <c r="AJ8" i="8" s="1"/>
  <c r="D11" i="8"/>
  <c r="AH20" i="8"/>
  <c r="D27" i="8"/>
  <c r="Z26" i="8" s="1"/>
  <c r="H27" i="8"/>
  <c r="T27" i="8"/>
  <c r="Z12" i="9"/>
  <c r="AI12" i="9"/>
  <c r="AH12" i="9"/>
  <c r="AC14" i="9"/>
  <c r="AE12" i="9" s="1"/>
  <c r="Z22" i="9"/>
  <c r="AH8" i="9"/>
  <c r="AJ8" i="9" s="1"/>
  <c r="Z10" i="9"/>
  <c r="D13" i="9"/>
  <c r="Z14" i="9"/>
  <c r="AI16" i="9"/>
  <c r="AH16" i="9"/>
  <c r="Z16" i="9"/>
  <c r="Z4" i="9"/>
  <c r="AA4" i="9" s="1"/>
  <c r="AB12" i="9"/>
  <c r="AD12" i="9" s="1"/>
  <c r="AB16" i="9"/>
  <c r="AK8" i="9"/>
  <c r="D19" i="9"/>
  <c r="AB18" i="9"/>
  <c r="AI20" i="9"/>
  <c r="D9" i="9"/>
  <c r="Z8" i="9" s="1"/>
  <c r="AA8" i="9" s="1"/>
  <c r="D25" i="9"/>
  <c r="Z24" i="9" s="1"/>
  <c r="AB22" i="9"/>
  <c r="AD20" i="9" s="1"/>
  <c r="AK20" i="9" s="1"/>
  <c r="AH24" i="9"/>
  <c r="AJ24" i="9" s="1"/>
  <c r="AB26" i="9"/>
  <c r="AD24" i="9" s="1"/>
  <c r="AK24" i="9" s="1"/>
  <c r="Z10" i="8"/>
  <c r="AI16" i="8"/>
  <c r="AH16" i="8"/>
  <c r="Z4" i="8"/>
  <c r="AA4" i="8" s="1"/>
  <c r="AB16" i="8"/>
  <c r="AK8" i="8"/>
  <c r="D19" i="8"/>
  <c r="Z18" i="8" s="1"/>
  <c r="AB18" i="8"/>
  <c r="AI20" i="8"/>
  <c r="AJ20" i="8" s="1"/>
  <c r="AI12" i="8"/>
  <c r="AH12" i="8"/>
  <c r="AJ12" i="8" s="1"/>
  <c r="AC14" i="8"/>
  <c r="AE12" i="8" s="1"/>
  <c r="AK12" i="8" s="1"/>
  <c r="D17" i="8"/>
  <c r="AC16" i="8"/>
  <c r="AC18" i="8"/>
  <c r="AC20" i="8"/>
  <c r="AE20" i="8" s="1"/>
  <c r="D9" i="8"/>
  <c r="Z8" i="8" s="1"/>
  <c r="AA8" i="8" s="1"/>
  <c r="D25" i="8"/>
  <c r="Z24" i="8" s="1"/>
  <c r="AB22" i="8"/>
  <c r="AD20" i="8" s="1"/>
  <c r="AK20" i="8" s="1"/>
  <c r="AH24" i="8"/>
  <c r="AJ24" i="8" s="1"/>
  <c r="AB26" i="8"/>
  <c r="AD24" i="8" s="1"/>
  <c r="AK24" i="8" s="1"/>
  <c r="AJ20" i="9" l="1"/>
  <c r="AA20" i="8"/>
  <c r="AA24" i="8"/>
  <c r="AD16" i="8"/>
  <c r="AK12" i="9"/>
  <c r="Z18" i="9"/>
  <c r="AA16" i="9" s="1"/>
  <c r="AA12" i="9"/>
  <c r="AA24" i="9"/>
  <c r="AJ16" i="9"/>
  <c r="AD16" i="9"/>
  <c r="AK16" i="9" s="1"/>
  <c r="AJ12" i="9"/>
  <c r="AE16" i="8"/>
  <c r="AK16" i="8" s="1"/>
  <c r="Z16" i="8"/>
  <c r="AA16" i="8" s="1"/>
  <c r="AJ16" i="8"/>
</calcChain>
</file>

<file path=xl/sharedStrings.xml><?xml version="1.0" encoding="utf-8"?>
<sst xmlns="http://schemas.openxmlformats.org/spreadsheetml/2006/main" count="127" uniqueCount="85">
  <si>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</si>
  <si>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</si>
  <si>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</si>
  <si>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</si>
  <si>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</si>
  <si>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Sety wygrane</t>
  </si>
  <si>
    <t>Sety przegrane</t>
  </si>
  <si>
    <t>Stosunek setów</t>
  </si>
  <si>
    <t>Stosunek małych punktów</t>
  </si>
  <si>
    <t>Kolejność spotkań:       (1 - 6) ; (2 - 5) ; (3 - 4) ; (1 - 2) ; (3 - 5) ; (4 - 6) ; (1 - 3) ; (2 - 6) ; (4 - 5) ; (2 -3) ; (1 - 4) ; (5 - 6) ; (2 - 4) ; (1 - 5) ; (3 - 6)</t>
  </si>
  <si>
    <t>Tabela wyników turnieju Minisiatkówki na szczeblu Województwa Śląskiego                                                                                                                                    "Trójki" Chłopców - Grupa XVII - II etap - 1 turniej</t>
  </si>
  <si>
    <t>Eco-Team                      AZS 2020 Stolzle Częstochowa I</t>
  </si>
  <si>
    <t>Exact Systems               M-Volley/Norwid Częstochowa II</t>
  </si>
  <si>
    <t>Exact Systems               M-Volley/Norwid Częstochowa III</t>
  </si>
  <si>
    <t>Sikret Gliwice I</t>
  </si>
  <si>
    <t>BBTS Włókniarz Bielsko-Biała I</t>
  </si>
  <si>
    <t>Tabela wyników turnieju Minisiatkówki na szczeblu Województwa Śląskiego                                                                                                                                    "Trójki" Chłopców - Grupa XVIII - II etap - 1 turniej</t>
  </si>
  <si>
    <t>Anbud MKS Będzin I</t>
  </si>
  <si>
    <t>SK Górnik Radlin I</t>
  </si>
  <si>
    <t>Akademia Talentów Jastrzębski Węgiel I</t>
  </si>
  <si>
    <t>Exact Systems               M-Volley/Norwid Częstochowa I</t>
  </si>
  <si>
    <t>Anbud MKS Będzin II</t>
  </si>
  <si>
    <t>Akademia Talentów Jastrzębski Węgiel II</t>
  </si>
  <si>
    <t>I</t>
  </si>
  <si>
    <t>II</t>
  </si>
  <si>
    <t>III</t>
  </si>
  <si>
    <t>IV</t>
  </si>
  <si>
    <t>V</t>
  </si>
  <si>
    <t>VI</t>
  </si>
  <si>
    <t>Mecz nr 1</t>
  </si>
  <si>
    <t>-</t>
  </si>
  <si>
    <t>Mecz nr 2</t>
  </si>
  <si>
    <t>2:1 (12:15; 17:15; 13:11)</t>
  </si>
  <si>
    <t>Mecz nr 3</t>
  </si>
  <si>
    <t>2:0 (15:8; 15:12; )</t>
  </si>
  <si>
    <t>Mecz nr 4</t>
  </si>
  <si>
    <t>0:2 (13:15; 13:15)</t>
  </si>
  <si>
    <t>mecz nr 5</t>
  </si>
  <si>
    <t>mecz nr 6</t>
  </si>
  <si>
    <t>Mecz o m. 3-4</t>
  </si>
  <si>
    <t>Przegr. z meczu nr  5</t>
  </si>
  <si>
    <t>Przegr. z meczu nr 6</t>
  </si>
  <si>
    <t>Mecz o m. 1-2</t>
  </si>
  <si>
    <t>Wygr. z meczu nr  5</t>
  </si>
  <si>
    <t>Wygr. z meczu nr 6</t>
  </si>
  <si>
    <t>1:2 (18:16; 13:15;9:11)</t>
  </si>
  <si>
    <t>Klasyfikacja końcowa</t>
  </si>
  <si>
    <t>I miejsce</t>
  </si>
  <si>
    <t>II miejsce</t>
  </si>
  <si>
    <t>III miejsce</t>
  </si>
  <si>
    <t>IV miejsce</t>
  </si>
  <si>
    <t>V miejsce</t>
  </si>
  <si>
    <t>VI miejsce</t>
  </si>
  <si>
    <t>VII miejsce</t>
  </si>
  <si>
    <t>VIII miejsce</t>
  </si>
  <si>
    <t>IX miejsce</t>
  </si>
  <si>
    <t>X miejsce</t>
  </si>
  <si>
    <t>XI  miejsce</t>
  </si>
  <si>
    <t>XII miejsce</t>
  </si>
  <si>
    <t>BBTS Włokniarz Bielsko-Biała I</t>
  </si>
  <si>
    <t>6m Gr17</t>
  </si>
  <si>
    <t>6m Gr18</t>
  </si>
  <si>
    <t>2:0 (15:6; 15 :7)</t>
  </si>
  <si>
    <t>5m Gr17</t>
  </si>
  <si>
    <t>5m Gr18</t>
  </si>
  <si>
    <t>Exact Systems M-Volley/Norwid Częstochowa III</t>
  </si>
  <si>
    <t>Exact Systems M-Volley/Norwid Częstochowa II</t>
  </si>
  <si>
    <t>Exact Systems M-Volley/Norwid Częstochowa I</t>
  </si>
  <si>
    <t>Sikret Gliwice II</t>
  </si>
  <si>
    <t>4m Gr17</t>
  </si>
  <si>
    <t>3m Gr17</t>
  </si>
  <si>
    <t>1m Gr17</t>
  </si>
  <si>
    <t>2m Gr17</t>
  </si>
  <si>
    <t>4m Gr18</t>
  </si>
  <si>
    <t>3m Gr18</t>
  </si>
  <si>
    <t>2m Gr18</t>
  </si>
  <si>
    <t>1m Gr18</t>
  </si>
  <si>
    <t>AT Jastrzębski Węgiel II</t>
  </si>
  <si>
    <t>AT Jastrzębski Węgiel I</t>
  </si>
  <si>
    <t>SK Górnik Radlin</t>
  </si>
  <si>
    <t>Sikret  Gliwice I</t>
  </si>
  <si>
    <t>0:2 (6:15; 13:15)</t>
  </si>
  <si>
    <t>2:0 (15:10; 15:8)</t>
  </si>
  <si>
    <t>Eco-Team AZS 2020 Stolzle Częstochowa I</t>
  </si>
  <si>
    <t>2:0 (15:13; 15:11)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</si>
</sst>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15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7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79" xfId="0" applyFont="1" applyBorder="1" applyAlignment="1">
      <alignment horizontal="center" vertical="center"/>
    </xf>
    <xf numFmtId="0" fontId="0" fillId="0" borderId="81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82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0" fillId="0" borderId="83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0" borderId="92" xfId="0" applyFont="1" applyFill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96" xfId="0" applyFont="1" applyFill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78" xfId="0" applyFont="1" applyFill="1" applyBorder="1" applyAlignment="1"/>
    <xf numFmtId="0" fontId="0" fillId="0" borderId="11" xfId="0" applyFont="1" applyFill="1" applyBorder="1" applyAlignment="1"/>
    <xf numFmtId="0" fontId="0" fillId="0" borderId="0" xfId="0" applyFont="1" applyFill="1" applyBorder="1" applyAlignment="1"/>
    <xf numFmtId="0" fontId="0" fillId="0" borderId="79" xfId="0" applyFont="1" applyFill="1" applyBorder="1" applyAlignment="1"/>
    <xf numFmtId="0" fontId="0" fillId="0" borderId="24" xfId="0" applyFont="1" applyFill="1" applyBorder="1" applyAlignment="1"/>
    <xf numFmtId="0" fontId="0" fillId="0" borderId="99" xfId="0" applyFont="1" applyFill="1" applyBorder="1" applyAlignment="1"/>
    <xf numFmtId="0" fontId="0" fillId="0" borderId="35" xfId="0" applyFont="1" applyFill="1" applyBorder="1" applyAlignment="1"/>
    <xf numFmtId="0" fontId="0" fillId="0" borderId="53" xfId="0" applyFont="1" applyFill="1" applyBorder="1" applyAlignment="1"/>
    <xf numFmtId="0" fontId="0" fillId="0" borderId="85" xfId="0" applyFont="1" applyFill="1" applyBorder="1" applyAlignment="1"/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01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4" xfId="0" applyFont="1" applyFill="1" applyBorder="1" applyAlignment="1"/>
    <xf numFmtId="0" fontId="0" fillId="0" borderId="63" xfId="0" applyFont="1" applyFill="1" applyBorder="1" applyAlignment="1"/>
    <xf numFmtId="0" fontId="2" fillId="0" borderId="73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4" fontId="1" fillId="0" borderId="100" xfId="0" applyNumberFormat="1" applyFont="1" applyBorder="1" applyAlignment="1">
      <alignment horizontal="center" vertical="center"/>
    </xf>
    <xf numFmtId="164" fontId="1" fillId="0" borderId="66" xfId="0" applyNumberFormat="1" applyFont="1" applyBorder="1" applyAlignment="1">
      <alignment horizontal="center" vertical="center"/>
    </xf>
    <xf numFmtId="164" fontId="4" fillId="0" borderId="51" xfId="0" applyNumberFormat="1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164" fontId="4" fillId="0" borderId="52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164" fontId="4" fillId="0" borderId="95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64" xfId="0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90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67" xfId="0" applyNumberFormat="1" applyFont="1" applyBorder="1" applyAlignment="1">
      <alignment horizontal="center" vertical="center"/>
    </xf>
    <xf numFmtId="164" fontId="4" fillId="0" borderId="94" xfId="0" applyNumberFormat="1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0" fontId="0" fillId="0" borderId="103" xfId="0" applyBorder="1"/>
    <xf numFmtId="0" fontId="0" fillId="0" borderId="104" xfId="0" applyBorder="1"/>
    <xf numFmtId="0" fontId="0" fillId="0" borderId="104" xfId="0" applyBorder="1" applyAlignment="1">
      <alignment horizontal="center" vertical="center"/>
    </xf>
    <xf numFmtId="0" fontId="0" fillId="0" borderId="105" xfId="0" applyBorder="1"/>
    <xf numFmtId="0" fontId="0" fillId="0" borderId="106" xfId="0" applyBorder="1"/>
    <xf numFmtId="0" fontId="0" fillId="0" borderId="107" xfId="0" applyBorder="1"/>
    <xf numFmtId="0" fontId="0" fillId="0" borderId="107" xfId="0" applyBorder="1" applyAlignment="1">
      <alignment horizontal="center" vertical="center"/>
    </xf>
    <xf numFmtId="0" fontId="0" fillId="0" borderId="108" xfId="0" applyBorder="1"/>
    <xf numFmtId="0" fontId="0" fillId="0" borderId="109" xfId="0" applyBorder="1"/>
    <xf numFmtId="0" fontId="0" fillId="0" borderId="110" xfId="0" applyBorder="1"/>
    <xf numFmtId="0" fontId="0" fillId="0" borderId="1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3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0" fillId="0" borderId="111" xfId="0" applyBorder="1"/>
    <xf numFmtId="0" fontId="0" fillId="0" borderId="112" xfId="0" applyBorder="1"/>
    <xf numFmtId="0" fontId="0" fillId="0" borderId="113" xfId="0" applyBorder="1"/>
    <xf numFmtId="0" fontId="0" fillId="0" borderId="114" xfId="0" applyBorder="1"/>
    <xf numFmtId="0" fontId="0" fillId="0" borderId="106" xfId="0" applyFill="1" applyBorder="1"/>
    <xf numFmtId="0" fontId="0" fillId="0" borderId="108" xfId="0" applyFill="1" applyBorder="1"/>
    <xf numFmtId="0" fontId="0" fillId="0" borderId="109" xfId="0" applyFill="1" applyBorder="1"/>
    <xf numFmtId="0" fontId="0" fillId="0" borderId="114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showZeros="0" topLeftCell="A4" workbookViewId="0">
      <selection activeCell="V24" sqref="V24:Y27"/>
    </sheetView>
  </sheetViews>
  <sheetFormatPr defaultRowHeight="15" x14ac:dyDescent="0.25"/>
  <cols>
    <col min="1" max="1" width="19.85546875" customWidth="1"/>
    <col min="2" max="15" width="3.85546875" customWidth="1"/>
    <col min="16" max="16" width="4.28515625" customWidth="1"/>
    <col min="17" max="17" width="4.140625" customWidth="1"/>
    <col min="18" max="18" width="3.7109375" customWidth="1"/>
    <col min="19" max="19" width="3.5703125" customWidth="1"/>
    <col min="20" max="20" width="4" customWidth="1"/>
    <col min="21" max="21" width="4.42578125" customWidth="1"/>
    <col min="22" max="22" width="3.7109375" customWidth="1"/>
    <col min="23" max="23" width="3.28515625" customWidth="1"/>
    <col min="24" max="24" width="3.42578125" customWidth="1"/>
    <col min="25" max="25" width="3.28515625" customWidth="1"/>
    <col min="26" max="26" width="4.140625" customWidth="1"/>
    <col min="27" max="27" width="4.5703125" customWidth="1"/>
    <col min="28" max="28" width="4.42578125" bestFit="1" customWidth="1"/>
    <col min="29" max="29" width="4.42578125" customWidth="1"/>
    <col min="30" max="30" width="4.7109375" customWidth="1"/>
    <col min="31" max="31" width="5.5703125" customWidth="1"/>
    <col min="35" max="35" width="9.7109375" customWidth="1"/>
  </cols>
  <sheetData>
    <row r="1" spans="1:37" ht="33.75" customHeight="1" x14ac:dyDescent="0.25">
      <c r="A1" s="175" t="s">
        <v>10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</row>
    <row r="2" spans="1:37" ht="15.75" thickBot="1" x14ac:dyDescent="0.3"/>
    <row r="3" spans="1:37" ht="58.5" customHeight="1" thickTop="1" thickBot="1" x14ac:dyDescent="0.3">
      <c r="A3" s="1" t="s">
        <v>0</v>
      </c>
      <c r="B3" s="176">
        <v>1</v>
      </c>
      <c r="C3" s="177"/>
      <c r="D3" s="177"/>
      <c r="E3" s="178"/>
      <c r="F3" s="176">
        <v>2</v>
      </c>
      <c r="G3" s="177"/>
      <c r="H3" s="177"/>
      <c r="I3" s="178"/>
      <c r="J3" s="176">
        <v>3</v>
      </c>
      <c r="K3" s="177"/>
      <c r="L3" s="177"/>
      <c r="M3" s="178"/>
      <c r="N3" s="176">
        <v>4</v>
      </c>
      <c r="O3" s="177"/>
      <c r="P3" s="177"/>
      <c r="Q3" s="177"/>
      <c r="R3" s="176">
        <v>5</v>
      </c>
      <c r="S3" s="177"/>
      <c r="T3" s="177"/>
      <c r="U3" s="178"/>
      <c r="V3" s="176">
        <v>6</v>
      </c>
      <c r="W3" s="177"/>
      <c r="X3" s="177"/>
      <c r="Y3" s="178"/>
      <c r="Z3" s="179" t="s">
        <v>1</v>
      </c>
      <c r="AA3" s="180"/>
      <c r="AB3" s="181" t="s">
        <v>2</v>
      </c>
      <c r="AC3" s="182"/>
      <c r="AD3" s="181" t="s">
        <v>3</v>
      </c>
      <c r="AE3" s="182"/>
      <c r="AF3" s="2" t="s">
        <v>4</v>
      </c>
      <c r="AH3" s="3" t="s">
        <v>5</v>
      </c>
      <c r="AI3" s="4" t="s">
        <v>6</v>
      </c>
      <c r="AJ3" s="4" t="s">
        <v>7</v>
      </c>
      <c r="AK3" s="5" t="s">
        <v>8</v>
      </c>
    </row>
    <row r="4" spans="1:37" ht="16.5" customHeight="1" thickTop="1" thickBot="1" x14ac:dyDescent="0.3">
      <c r="A4" s="135" t="s">
        <v>11</v>
      </c>
      <c r="B4" s="183"/>
      <c r="C4" s="184"/>
      <c r="D4" s="184"/>
      <c r="E4" s="185"/>
      <c r="F4" s="6">
        <v>15</v>
      </c>
      <c r="G4" s="7">
        <v>11</v>
      </c>
      <c r="H4" s="8"/>
      <c r="I4" s="12"/>
      <c r="J4" s="6">
        <v>7</v>
      </c>
      <c r="K4" s="9">
        <v>15</v>
      </c>
      <c r="L4" s="8">
        <v>11</v>
      </c>
      <c r="M4" s="13">
        <v>7</v>
      </c>
      <c r="N4" s="6">
        <v>15</v>
      </c>
      <c r="O4" s="9">
        <v>5</v>
      </c>
      <c r="P4" s="8"/>
      <c r="Q4" s="12"/>
      <c r="R4" s="19">
        <v>15</v>
      </c>
      <c r="S4" s="20">
        <v>2</v>
      </c>
      <c r="T4" s="8"/>
      <c r="U4" s="13"/>
      <c r="V4" s="6">
        <v>15</v>
      </c>
      <c r="W4" s="7">
        <v>6</v>
      </c>
      <c r="X4" s="12"/>
      <c r="Y4" s="21"/>
      <c r="Z4" s="147">
        <f>T5+P5+L5+H5+X5</f>
        <v>10</v>
      </c>
      <c r="AA4" s="149">
        <f>Z4+Z6</f>
        <v>10</v>
      </c>
      <c r="AB4" s="157">
        <f>J4+J5+L4+N4+N5+P4+H4+F4+F5+R4+R5+T4+V4+X4+V5</f>
        <v>153</v>
      </c>
      <c r="AC4" s="155">
        <f>K5+K4+M4+O5+O4+U4+I4+G4+G5+Q4+S4+S5+W4+W5+Y4</f>
        <v>81</v>
      </c>
      <c r="AD4" s="169">
        <f>AB4+AB6</f>
        <v>153</v>
      </c>
      <c r="AE4" s="172">
        <f>AC4+AC6</f>
        <v>81</v>
      </c>
      <c r="AF4" s="130" t="s">
        <v>23</v>
      </c>
      <c r="AH4" s="133">
        <f>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+IF(V4&gt;W4,1,0)+IF(V5&gt;W5,1,0)+IF(X4&gt;Y4,1,0)+IF(V6&gt;W6,1,0)+IF(V7&gt;W7,1,0)+IF(X6&gt;Y6,1,0)+IF(F4&gt;G4,1,0)+IF(F5&gt;G5,1,0)+IF(H4&gt;I4,1,0)+IF(F6&gt;G6,1,0)+IF(F7&gt;G7,1,0)+IF(H6&gt;I6,1,0)</f>
        <v>10</v>
      </c>
      <c r="AI4" s="115">
        <f>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+IF(V4&lt;W4,1,0)+IF(V5&lt;W5,1,0)+IF(X4&lt;Y4,1,0)+IF(V6&lt;W6,1,0)+IF(V7&lt;W7,1,0)+IF(X6&lt;Y6,1,0)+IF(F4&lt;G4,1,0)+IF(F5&lt;G5,1,0)+IF(H4&lt;I4,1,0)+IF(F6&lt;G6,1,0)+IF(F7&lt;G7,1,0)+IF(H6&lt;I6,1,0)</f>
        <v>1</v>
      </c>
      <c r="AJ4" s="115">
        <f>AH4/AI4</f>
        <v>10</v>
      </c>
      <c r="AK4" s="117">
        <f>AD4/AE4</f>
        <v>1.8888888888888888</v>
      </c>
    </row>
    <row r="5" spans="1:37" ht="15.75" customHeight="1" thickBot="1" x14ac:dyDescent="0.3">
      <c r="A5" s="136"/>
      <c r="B5" s="186"/>
      <c r="C5" s="187"/>
      <c r="D5" s="187"/>
      <c r="E5" s="188"/>
      <c r="F5" s="10">
        <v>15</v>
      </c>
      <c r="G5" s="11">
        <v>5</v>
      </c>
      <c r="H5" s="119">
        <f>IF(AND(F4=0,F5=0),0,1)*0+IF(AND(F4&gt;G4,F5&gt;G5),1,0)*2+IF(AND(F4&lt;G4,F5&lt;G5),1,0)*IF(AND(F4=0,F5=0),0,1)+IF(H4&gt;I4,1,0)*2+IF(H4&lt;I4,1,0)*1</f>
        <v>2</v>
      </c>
      <c r="I5" s="120"/>
      <c r="J5" s="10">
        <v>15</v>
      </c>
      <c r="K5" s="11">
        <v>12</v>
      </c>
      <c r="L5" s="119">
        <f>IF(AND(J4=0,J5=0),0,1)*0+IF(AND(J4&gt;K4,J5&gt;K5),1,0)*2+IF(AND(J4&lt;K4,J5&lt;K5),1,0)*IF(AND(J4=0,J5=0),0,1)+IF(L4&gt;M4,1,0)*2+IF(L4&lt;M4,1,0)*1</f>
        <v>2</v>
      </c>
      <c r="M5" s="120"/>
      <c r="N5" s="10">
        <v>15</v>
      </c>
      <c r="O5" s="11">
        <v>8</v>
      </c>
      <c r="P5" s="119">
        <f>IF(AND(N4=0,N5=0),0,1)*0+IF(AND(N4&gt;O4,N5&gt;O5),1,0)*2+IF(AND(N4&lt;O4,N5&lt;O5),1,0)*IF(AND(N4=0,N5=0),0,1)+IF(P4&gt;Q4,1,0)*2+IF(P4&lt;Q4,1,0)*1</f>
        <v>2</v>
      </c>
      <c r="Q5" s="120"/>
      <c r="R5" s="22">
        <v>15</v>
      </c>
      <c r="S5" s="23">
        <v>5</v>
      </c>
      <c r="T5" s="119">
        <f>IF(AND(R4=0,R5=0),0,1)*0+IF(AND(R4&gt;S4,R5&gt;S5),1,0)*2+IF(AND(R4&lt;S4,R5&lt;S5),1,0)*IF(AND(R4=0,R5=0),0,1)+IF(T4&gt;U4,1,0)*2+IF(T4&lt;U4,1,0)*1</f>
        <v>2</v>
      </c>
      <c r="U5" s="120"/>
      <c r="V5" s="24">
        <v>15</v>
      </c>
      <c r="W5" s="11">
        <v>5</v>
      </c>
      <c r="X5" s="119">
        <f>IF(AND(V4=0,V5=0),0,1)*0+IF(AND(V4&gt;W4,V5&gt;W5),1,0)*2+IF(AND(V4&lt;W4,V5&lt;W5),1,0)*IF(AND(V4=0,V5=0),0,1)+IF(X4&gt;Y4,1,0)*2+IF(X4&lt;Y4,1,0)*1</f>
        <v>2</v>
      </c>
      <c r="Y5" s="120"/>
      <c r="Z5" s="164"/>
      <c r="AA5" s="150"/>
      <c r="AB5" s="165"/>
      <c r="AC5" s="166"/>
      <c r="AD5" s="170"/>
      <c r="AE5" s="173"/>
      <c r="AF5" s="131"/>
      <c r="AH5" s="133"/>
      <c r="AI5" s="115"/>
      <c r="AJ5" s="115"/>
      <c r="AK5" s="117"/>
    </row>
    <row r="6" spans="1:37" ht="16.5" customHeight="1" thickTop="1" thickBot="1" x14ac:dyDescent="0.3">
      <c r="A6" s="136"/>
      <c r="B6" s="186"/>
      <c r="C6" s="187"/>
      <c r="D6" s="187"/>
      <c r="E6" s="188"/>
      <c r="F6" s="14"/>
      <c r="G6" s="15"/>
      <c r="H6" s="16"/>
      <c r="I6" s="12"/>
      <c r="J6" s="14"/>
      <c r="K6" s="15"/>
      <c r="L6" s="16"/>
      <c r="M6" s="13"/>
      <c r="N6" s="14"/>
      <c r="O6" s="15"/>
      <c r="P6" s="16"/>
      <c r="Q6" s="12"/>
      <c r="R6" s="25"/>
      <c r="S6" s="26"/>
      <c r="T6" s="16"/>
      <c r="U6" s="13"/>
      <c r="V6" s="14"/>
      <c r="W6" s="27"/>
      <c r="X6" s="16"/>
      <c r="Y6" s="13"/>
      <c r="Z6" s="147">
        <f>T7+P7+L7+H7+X7</f>
        <v>0</v>
      </c>
      <c r="AA6" s="150"/>
      <c r="AB6" s="157">
        <f>J6+J7+L6+N6+N7+P6+H6+F6+F7+T6+R6+R7+V6+V7+X6</f>
        <v>0</v>
      </c>
      <c r="AC6" s="155">
        <f>K7+K6+M6+O7+O6+U6+I6+G6+G7+S6+S7+Q6+W6+W7+Y6</f>
        <v>0</v>
      </c>
      <c r="AD6" s="170"/>
      <c r="AE6" s="173"/>
      <c r="AF6" s="131"/>
      <c r="AH6" s="133"/>
      <c r="AI6" s="115"/>
      <c r="AJ6" s="115"/>
      <c r="AK6" s="117"/>
    </row>
    <row r="7" spans="1:37" ht="15.75" customHeight="1" thickBot="1" x14ac:dyDescent="0.3">
      <c r="A7" s="160"/>
      <c r="B7" s="189"/>
      <c r="C7" s="190"/>
      <c r="D7" s="190"/>
      <c r="E7" s="191"/>
      <c r="F7" s="12"/>
      <c r="G7" s="17"/>
      <c r="H7" s="119">
        <f>IF(AND(F6=0,F7=0),0,1)*0+IF(AND(F6&gt;G6,F7&gt;G7),1,0)*2+IF(AND(F6&lt;G6,F7&lt;G7),1,0)*IF(AND(F6=0,F7=0),0,1)+IF(H6&gt;I6,1,0)*2+IF(H6&lt;I6,1,0)*1</f>
        <v>0</v>
      </c>
      <c r="I7" s="120"/>
      <c r="J7" s="18"/>
      <c r="K7" s="17"/>
      <c r="L7" s="167">
        <f>IF(AND(J6=0,J7=0),0,1)*0+IF(AND(J6&gt;K6,J7&gt;K7),1,0)*2+IF(AND(J6&lt;K6,J7&lt;K7),1,0)*IF(AND(J6=0,J7=0),0,1)+IF(L6&gt;M6,1,0)*2+IF(L6&lt;M6,1,0)*1</f>
        <v>0</v>
      </c>
      <c r="M7" s="168"/>
      <c r="N7" s="18"/>
      <c r="O7" s="17"/>
      <c r="P7" s="167">
        <f>IF(AND(N6=0,N7=0),0,1)*0+IF(AND(N6&gt;O6,N7&gt;O7),1,0)*2+IF(AND(N6&lt;O6,N7&lt;O7),1,0)*IF(AND(N6=0,N7=0),0,1)+IF(P6&gt;Q6,1,0)*2+IF(P6&lt;Q6,1,0)*1</f>
        <v>0</v>
      </c>
      <c r="Q7" s="168"/>
      <c r="R7" s="28"/>
      <c r="S7" s="29"/>
      <c r="T7" s="167">
        <f>IF(AND(R6=0,R7=0),0,1)*0+IF(AND(R6&gt;S6,R7&gt;S7),1,0)*2+IF(AND(R6&lt;S6,R7&lt;S7),1,0)*IF(AND(R6=0,R7=0),0,1)+IF(T6&gt;U6,1,0)*2+IF(T6&lt;U6,1,0)*1</f>
        <v>0</v>
      </c>
      <c r="U7" s="168"/>
      <c r="V7" s="10"/>
      <c r="W7" s="11"/>
      <c r="X7" s="167">
        <f>IF(AND(V6=0,V7=0),0,1)*0+IF(AND(V6&gt;W6,V7&gt;W7),1,0)*2+IF(AND(V6&lt;W6,V7&lt;W7),1,0)*IF(AND(V6=0,V7=0),0,1)+IF(X6&gt;Y6,1,0)*2+IF(X6&lt;Y6,1,0)*1</f>
        <v>0</v>
      </c>
      <c r="Y7" s="168"/>
      <c r="Z7" s="164"/>
      <c r="AA7" s="192"/>
      <c r="AB7" s="165"/>
      <c r="AC7" s="166"/>
      <c r="AD7" s="171"/>
      <c r="AE7" s="174"/>
      <c r="AF7" s="159"/>
      <c r="AH7" s="133"/>
      <c r="AI7" s="115"/>
      <c r="AJ7" s="115"/>
      <c r="AK7" s="117"/>
    </row>
    <row r="8" spans="1:37" ht="16.5" customHeight="1" thickTop="1" thickBot="1" x14ac:dyDescent="0.3">
      <c r="A8" s="135" t="s">
        <v>12</v>
      </c>
      <c r="B8" s="30">
        <f>G4</f>
        <v>11</v>
      </c>
      <c r="C8" s="31">
        <f>F4</f>
        <v>15</v>
      </c>
      <c r="D8" s="32">
        <f>I4</f>
        <v>0</v>
      </c>
      <c r="E8" s="33">
        <f>H4</f>
        <v>0</v>
      </c>
      <c r="F8" s="138"/>
      <c r="G8" s="139"/>
      <c r="H8" s="139"/>
      <c r="I8" s="140"/>
      <c r="J8" s="34">
        <v>8</v>
      </c>
      <c r="K8" s="35">
        <v>15</v>
      </c>
      <c r="L8" s="36"/>
      <c r="M8" s="37"/>
      <c r="N8" s="38">
        <v>8</v>
      </c>
      <c r="O8" s="35">
        <v>15</v>
      </c>
      <c r="P8" s="36"/>
      <c r="Q8" s="39"/>
      <c r="R8" s="40">
        <v>15</v>
      </c>
      <c r="S8" s="35">
        <v>13</v>
      </c>
      <c r="T8" s="41">
        <v>8</v>
      </c>
      <c r="U8" s="37">
        <v>11</v>
      </c>
      <c r="V8" s="42">
        <v>15</v>
      </c>
      <c r="W8" s="43">
        <v>11</v>
      </c>
      <c r="X8" s="41">
        <v>11</v>
      </c>
      <c r="Y8" s="37">
        <v>6</v>
      </c>
      <c r="Z8" s="147">
        <f>T9+P9+L9+D9+X9</f>
        <v>6</v>
      </c>
      <c r="AA8" s="149">
        <f>Z8+Z10</f>
        <v>6</v>
      </c>
      <c r="AB8" s="157">
        <f>J8+J9+L8+N8+N9+P8+D8+B8+B9+R8+R9+T8+V8+V9+X8</f>
        <v>121</v>
      </c>
      <c r="AC8" s="155">
        <f>K9+K8+M8+O9+O8+U8+E8+C8+C9+S8+S9+Q8+W8+W9+Y8</f>
        <v>161</v>
      </c>
      <c r="AD8" s="157">
        <f>AB8+AB10</f>
        <v>121</v>
      </c>
      <c r="AE8" s="155">
        <f>AC8+AC10</f>
        <v>161</v>
      </c>
      <c r="AF8" s="130" t="s">
        <v>27</v>
      </c>
      <c r="AH8" s="133">
        <f>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+IF(V8&gt;W8,1,0)+IF(V9&gt;W9,1,0)+IF(X8&gt;Y8,1,0)+IF(V10&gt;W10,1,0)+IF(V11&gt;W11,1,0)+IF(X10&gt;Y10,1,0)+IF(B8&gt;C8,1,0)+IF(B9&gt;C9,1,0)+IF(D8&gt;E8,1,0)+IF(B10&gt;C10,1,0)+IF(B11&gt;C11,1,0)+IF(D10&gt;E10,1,0)</f>
        <v>3</v>
      </c>
      <c r="AI8" s="115">
        <f>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+IF(V8&lt;W8,1,0)+IF(V9&lt;W9,1,0)+IF(X8&lt;Y8,1,0)+IF(V10&lt;W10,1,0)+IF(V11&lt;W11,1,0)+IF(X10&lt;Y10,1,0)+IF(B8&lt;C8,1,0)+IF(B9&lt;C9,1,0)+IF(D8&lt;E8,1,0)+IF(B10&lt;C10,1,0)+IF(B11&lt;C11,1,0)+IF(D10&lt;E10,1,0)</f>
        <v>9</v>
      </c>
      <c r="AJ8" s="115">
        <f t="shared" ref="AJ8" si="0">AH8/AI8</f>
        <v>0.33333333333333331</v>
      </c>
      <c r="AK8" s="117">
        <f t="shared" ref="AK8" si="1">AD8/AE8</f>
        <v>0.75155279503105588</v>
      </c>
    </row>
    <row r="9" spans="1:37" ht="15.75" customHeight="1" thickBot="1" x14ac:dyDescent="0.3">
      <c r="A9" s="136"/>
      <c r="B9" s="44">
        <f>G5</f>
        <v>5</v>
      </c>
      <c r="C9" s="45">
        <f>F5</f>
        <v>15</v>
      </c>
      <c r="D9" s="119">
        <f>IF(AND(B8=0,B9=0),0,1)*0+IF(AND(B8&gt;C8,B9&gt;C9),1,0)*2+IF(AND(B8&lt;C8,B9&lt;C9),1,0)*IF(AND(B8=0,B9=0),0,1)+IF(D8&gt;E8,1,0)*2+IF(D8&lt;E8,1,0)*1</f>
        <v>1</v>
      </c>
      <c r="E9" s="120"/>
      <c r="F9" s="141"/>
      <c r="G9" s="142"/>
      <c r="H9" s="142"/>
      <c r="I9" s="143"/>
      <c r="J9" s="46">
        <v>12</v>
      </c>
      <c r="K9" s="47">
        <v>15</v>
      </c>
      <c r="L9" s="119">
        <f>IF(AND(J8=0,J9=0),0,1)*0+IF(AND(J8&gt;K8,J9&gt;K9),1,0)*2+IF(AND(J8&lt;K8,J9&lt;K9),1,0)*IF(AND(J8=0,J9=0),0,1)+IF(L8&gt;M8,1,0)*2+IF(L8&lt;M8,1,0)*1</f>
        <v>1</v>
      </c>
      <c r="M9" s="120"/>
      <c r="N9" s="46">
        <v>9</v>
      </c>
      <c r="O9" s="47">
        <v>15</v>
      </c>
      <c r="P9" s="119">
        <f>IF(AND(N8=0,N9=0),0,1)*0+IF(AND(N8&gt;O8,N9&gt;O9),1,0)*2+IF(AND(N8&lt;O8,N9&lt;O9),1,0)*IF(AND(N8=0,N9=0),0,1)+IF(P8&gt;Q8,1,0)*2+IF(P8&lt;Q8,1,0)*1</f>
        <v>1</v>
      </c>
      <c r="Q9" s="120"/>
      <c r="R9" s="48">
        <v>6</v>
      </c>
      <c r="S9" s="47">
        <v>15</v>
      </c>
      <c r="T9" s="119">
        <f>IF(AND(R8=0,R9=0),0,1)*0+IF(AND(R8&gt;S8,R9&gt;S9),1,0)*2+IF(AND(R8&lt;S8,R9&lt;S9),1,0)*IF(AND(R8=0,R9=0),0,1)+IF(T8&gt;U8,1,0)*2+IF(T8&lt;U8,1,0)*1</f>
        <v>1</v>
      </c>
      <c r="U9" s="120"/>
      <c r="V9" s="47">
        <v>13</v>
      </c>
      <c r="W9" s="49">
        <v>15</v>
      </c>
      <c r="X9" s="119">
        <f>IF(AND(V8=0,V9=0),0,1)*0+IF(AND(V8&gt;W8,V9&gt;W9),1,0)*2+IF(AND(V8&lt;W8,V9&lt;W9),1,0)*IF(AND(V8=0,V9=0),0,1)+IF(X8&gt;Y8,1,0)*2+IF(X8&lt;Y8,1,0)*1</f>
        <v>2</v>
      </c>
      <c r="Y9" s="120"/>
      <c r="Z9" s="164"/>
      <c r="AA9" s="150"/>
      <c r="AB9" s="165"/>
      <c r="AC9" s="166"/>
      <c r="AD9" s="123"/>
      <c r="AE9" s="125"/>
      <c r="AF9" s="131"/>
      <c r="AH9" s="133"/>
      <c r="AI9" s="115"/>
      <c r="AJ9" s="115"/>
      <c r="AK9" s="117"/>
    </row>
    <row r="10" spans="1:37" ht="16.5" customHeight="1" thickTop="1" thickBot="1" x14ac:dyDescent="0.3">
      <c r="A10" s="136"/>
      <c r="B10" s="50">
        <f>G6</f>
        <v>0</v>
      </c>
      <c r="C10" s="51">
        <f>F6</f>
        <v>0</v>
      </c>
      <c r="D10" s="52">
        <f>I6</f>
        <v>0</v>
      </c>
      <c r="E10" s="53">
        <f>H6</f>
        <v>0</v>
      </c>
      <c r="F10" s="141"/>
      <c r="G10" s="142"/>
      <c r="H10" s="142"/>
      <c r="I10" s="143"/>
      <c r="J10" s="54"/>
      <c r="K10" s="55"/>
      <c r="L10" s="56"/>
      <c r="M10" s="37"/>
      <c r="N10" s="54"/>
      <c r="O10" s="55"/>
      <c r="P10" s="56"/>
      <c r="Q10" s="39"/>
      <c r="R10" s="57"/>
      <c r="S10" s="55"/>
      <c r="T10" s="39"/>
      <c r="U10" s="58"/>
      <c r="V10" s="42"/>
      <c r="W10" s="43"/>
      <c r="X10" s="39"/>
      <c r="Y10" s="58"/>
      <c r="Z10" s="147">
        <f>P11+L11+D11+T11+X11</f>
        <v>0</v>
      </c>
      <c r="AA10" s="150"/>
      <c r="AB10" s="157">
        <f>J10+J11+L10+N10+N11+P10+D10+B10+B11+R10+R11+T10+V10+V11+X10</f>
        <v>0</v>
      </c>
      <c r="AC10" s="155">
        <f>K11+K10+M10+O11+O10+U10+E10+C10+C11+S10+S11+Q10+W10+W11+Y10</f>
        <v>0</v>
      </c>
      <c r="AD10" s="123"/>
      <c r="AE10" s="125"/>
      <c r="AF10" s="131"/>
      <c r="AH10" s="133"/>
      <c r="AI10" s="115"/>
      <c r="AJ10" s="115"/>
      <c r="AK10" s="117"/>
    </row>
    <row r="11" spans="1:37" ht="15.75" customHeight="1" thickBot="1" x14ac:dyDescent="0.3">
      <c r="A11" s="160"/>
      <c r="B11" s="59">
        <f>G7</f>
        <v>0</v>
      </c>
      <c r="C11" s="60">
        <f>F7</f>
        <v>0</v>
      </c>
      <c r="D11" s="119">
        <f>IF(AND(B10=0,B11=0),0,1)*0+IF(AND(B10&gt;C10,B11&gt;C11),1,0)*2+IF(AND(B10&lt;C10,B11&lt;C11),1,0)*IF(AND(B10=0,B11=0),0,1)+IF(D10&gt;E10,1,0)*2+IF(D10&lt;E10,1,0)*1</f>
        <v>0</v>
      </c>
      <c r="E11" s="120"/>
      <c r="F11" s="161"/>
      <c r="G11" s="162"/>
      <c r="H11" s="162"/>
      <c r="I11" s="163"/>
      <c r="J11" s="61"/>
      <c r="K11" s="62"/>
      <c r="L11" s="119">
        <f>IF(AND(J10=0,J11=0),0,1)*0+IF(AND(J10&gt;K10,J11&gt;K11),1,0)*2+IF(AND(J10&lt;K10,J11&lt;K11),1,0)*IF(AND(J10=0,J11=0),0,1)+IF(L10&gt;M10,1,0)*2+IF(L10&lt;M10,1,0)*1</f>
        <v>0</v>
      </c>
      <c r="M11" s="120"/>
      <c r="N11" s="61"/>
      <c r="O11" s="62"/>
      <c r="P11" s="167">
        <f>IF(AND(N10=0,N11=0),0,1)*0+IF(AND(N10&gt;O10,N11&gt;O11),1,0)*2+IF(AND(N10&lt;O10,N11&lt;O11),1,0)*IF(AND(N10=0,N11=0),0,1)+IF(P10&gt;Q10,1,0)*2+IF(P10&lt;Q10,1,0)*1</f>
        <v>0</v>
      </c>
      <c r="Q11" s="168"/>
      <c r="R11" s="63"/>
      <c r="S11" s="62"/>
      <c r="T11" s="167">
        <f>IF(AND(R10=0,R11=0),0,1)*0+IF(AND(R10&gt;S10,R11&gt;S11),1,0)*2+IF(AND(R10&lt;S10,R11&lt;S11),1,0)*IF(AND(R10=0,R11=0),0,1)+IF(T10&gt;U10,1,0)*2+IF(T10&lt;U10,1,0)*1</f>
        <v>0</v>
      </c>
      <c r="U11" s="168"/>
      <c r="V11" s="39"/>
      <c r="W11" s="64"/>
      <c r="X11" s="167">
        <f>IF(AND(V10=0,V11=0),0,1)*0+IF(AND(V10&gt;W10,V11&gt;W11),1,0)*2+IF(AND(V10&lt;W10,V11&lt;W11),1,0)*IF(AND(V10=0,V11=0),0,1)+IF(X10&gt;Y10,1,0)*2+IF(X10&lt;Y10,1,0)*1</f>
        <v>0</v>
      </c>
      <c r="Y11" s="168"/>
      <c r="Z11" s="164"/>
      <c r="AA11" s="192"/>
      <c r="AB11" s="165"/>
      <c r="AC11" s="166"/>
      <c r="AD11" s="158"/>
      <c r="AE11" s="156"/>
      <c r="AF11" s="159"/>
      <c r="AH11" s="133"/>
      <c r="AI11" s="115"/>
      <c r="AJ11" s="115"/>
      <c r="AK11" s="117"/>
    </row>
    <row r="12" spans="1:37" ht="16.5" customHeight="1" thickTop="1" thickBot="1" x14ac:dyDescent="0.3">
      <c r="A12" s="135" t="s">
        <v>14</v>
      </c>
      <c r="B12" s="38">
        <f>K4</f>
        <v>15</v>
      </c>
      <c r="C12" s="35">
        <f>J4</f>
        <v>7</v>
      </c>
      <c r="D12" s="65">
        <f>M4</f>
        <v>7</v>
      </c>
      <c r="E12" s="37">
        <f>L4</f>
        <v>11</v>
      </c>
      <c r="F12" s="66">
        <f>K8</f>
        <v>15</v>
      </c>
      <c r="G12" s="67">
        <f>J8</f>
        <v>8</v>
      </c>
      <c r="H12" s="68">
        <f>M8</f>
        <v>0</v>
      </c>
      <c r="I12" s="39">
        <f>L8</f>
        <v>0</v>
      </c>
      <c r="J12" s="138"/>
      <c r="K12" s="139"/>
      <c r="L12" s="139"/>
      <c r="M12" s="140"/>
      <c r="N12" s="38">
        <v>15</v>
      </c>
      <c r="O12" s="35">
        <v>4</v>
      </c>
      <c r="P12" s="36"/>
      <c r="Q12" s="39"/>
      <c r="R12" s="40">
        <v>15</v>
      </c>
      <c r="S12" s="35">
        <v>8</v>
      </c>
      <c r="T12" s="39"/>
      <c r="U12" s="69"/>
      <c r="V12" s="66">
        <v>15</v>
      </c>
      <c r="W12" s="70">
        <v>4</v>
      </c>
      <c r="X12" s="39"/>
      <c r="Y12" s="69"/>
      <c r="Z12" s="147">
        <f>P13+H13+D13+T13+X13</f>
        <v>9</v>
      </c>
      <c r="AA12" s="149">
        <f>Z12+Z14</f>
        <v>9</v>
      </c>
      <c r="AB12" s="157">
        <f>H12+F12+F13+D12+B12+B13+N12+N13+P12+R12+R13+T12+V12+V13+X12</f>
        <v>154</v>
      </c>
      <c r="AC12" s="155">
        <f>I12+G12+G13+E12+C12+C13+O13+O12+U12+S12+S13+Q12+W12+W13+Y12</f>
        <v>95</v>
      </c>
      <c r="AD12" s="157">
        <f>AB12+AB14</f>
        <v>154</v>
      </c>
      <c r="AE12" s="155">
        <f>AC12+AC14</f>
        <v>95</v>
      </c>
      <c r="AF12" s="130" t="s">
        <v>24</v>
      </c>
      <c r="AH12" s="133">
        <f>IF(B12&gt;C12,1,0)+IF(B13&gt;C13,1,0)+IF(D12&gt;E12,1,0)+IF(B14&gt;C14,1,0)+IF(B15&gt;C15,1,0)+IF(D14&gt;E14,1,0)+IF(N12&gt;O12,1,0)+IF(N13&gt;O13,1,0)+IF(P12&gt;Q12,1,0)+IF(N14&gt;O14,1,0)+IF(N15&gt;O15,1,0)+IF(P14&gt;Q14,1,0)+IF(R12&gt;S12,1,0)+IF(R13&gt;S13,1,0)+IF(T12&gt;U12,1,0)+IF(R14&gt;S14,1,0)+IF(R15&gt;S15,1,0)+IF(T14&gt;U14,1,0)+IF(V12&gt;W12,1,0)+IF(V13&gt;W13,1,0)+IF(X12&gt;Y12,1,0)+IF(V14&gt;W14,1,0)+IF(V15&gt;W15,1,0)+IF(X14&gt;Y14,1,0)+IF(F12&gt;G12,1,0)+IF(F13&gt;G13,1,0)+IF(H12&gt;I12,1,0)+IF(F14&gt;G14,1,0)+IF(F15&gt;G15,1,0)+IF(H14&gt;I14,1,0)</f>
        <v>9</v>
      </c>
      <c r="AI12" s="115">
        <f>IF(B12&lt;C12,1,0)+IF(B13&lt;C13,1,0)+IF(D12&lt;E12,1,0)+IF(B14&lt;C14,1,0)+IF(B15&lt;C15,1,0)+IF(D14&lt;E14,1,0)+IF(N12&lt;O12,1,0)+IF(N13&lt;O13,1,0)+IF(P12&lt;Q12,1,0)+IF(N14&lt;O14,1,0)+IF(N15&lt;O15,1,0)+IF(P14&lt;Q14,1,0)+IF(R12&lt;S12,1,0)+IF(R13&lt;S13,1,0)+IF(T12&lt;U12,1,0)+IF(R14&lt;S14,1,0)+IF(R15&lt;S15,1,0)+IF(T14&lt;U14,1,0)+IF(V12&lt;W12,1,0)+IF(V13&lt;W13,1,0)+IF(X12&lt;Y12,1,0)+IF(V14&lt;W14,1,0)+IF(V15&lt;W15,1,0)+IF(X14&lt;Y14,1,0)+IF(F12&lt;G12,1,0)+IF(F13&lt;G13,1,0)+IF(H12&lt;I12,1,0)+IF(F14&lt;G14,1,0)+IF(F15&lt;G15,1,0)+IF(H14&lt;I14,1,0)</f>
        <v>2</v>
      </c>
      <c r="AJ12" s="115">
        <f t="shared" ref="AJ12" si="2">AH12/AI12</f>
        <v>4.5</v>
      </c>
      <c r="AK12" s="117">
        <f t="shared" ref="AK12" si="3">AD12/AE12</f>
        <v>1.6210526315789473</v>
      </c>
    </row>
    <row r="13" spans="1:37" ht="15.75" customHeight="1" thickBot="1" x14ac:dyDescent="0.3">
      <c r="A13" s="136"/>
      <c r="B13" s="46">
        <f>K5</f>
        <v>12</v>
      </c>
      <c r="C13" s="47">
        <f>J5</f>
        <v>15</v>
      </c>
      <c r="D13" s="119">
        <f>IF(AND(B12=0,B13=0),0,1)*0+IF(AND(B12&gt;C12,B13&gt;C13),1,0)*2+IF(AND(B12&lt;C12,B13&lt;C13),1,0)*IF(AND(B12=0,B13=0),0,1)+IF(D12&gt;E12,1,0)*2+IF(D12&lt;E12,1,0)*1</f>
        <v>1</v>
      </c>
      <c r="E13" s="120"/>
      <c r="F13" s="71">
        <f>K9</f>
        <v>15</v>
      </c>
      <c r="G13" s="49">
        <f>J9</f>
        <v>12</v>
      </c>
      <c r="H13" s="119">
        <f>IF(AND(F12=0,F13=0),0,1)*0+IF(AND(F12&gt;G12,F13&gt;G13),1,0)*2+IF(AND(F12&lt;G12,F13&lt;G13),1,0)*IF(AND(F12=0,F13=0),0,1)+IF(H12&gt;I12,1,0)*2+IF(H12&lt;I12,1,0)*1</f>
        <v>2</v>
      </c>
      <c r="I13" s="120"/>
      <c r="J13" s="141"/>
      <c r="K13" s="142"/>
      <c r="L13" s="142"/>
      <c r="M13" s="143"/>
      <c r="N13" s="46">
        <v>15</v>
      </c>
      <c r="O13" s="47">
        <v>8</v>
      </c>
      <c r="P13" s="119">
        <f>IF(AND(N12=0,N13=0),0,1)*0+IF(AND(N12&gt;O12,N13&gt;O13),1,0)*2+IF(AND(N12&lt;O12,N13&lt;O13),1,0)*IF(AND(N12=0,N13=0),0,1)+IF(P12&gt;Q12,1,0)*2+IF(P12&lt;Q12,1,0)*1</f>
        <v>2</v>
      </c>
      <c r="Q13" s="120"/>
      <c r="R13" s="48">
        <v>15</v>
      </c>
      <c r="S13" s="47">
        <v>9</v>
      </c>
      <c r="T13" s="119">
        <f>IF(AND(R12=0,R13=0),0,1)*0+IF(AND(R12&gt;S12,R13&gt;S13),1,0)*2+IF(AND(R12&lt;S12,R13&lt;S13),1,0)*IF(AND(R12=0,R13=0),0,1)+IF(T12&gt;U12,1,0)*2+IF(T12&lt;U12,1,0)*1</f>
        <v>2</v>
      </c>
      <c r="U13" s="120"/>
      <c r="V13" s="47">
        <v>15</v>
      </c>
      <c r="W13" s="49">
        <v>9</v>
      </c>
      <c r="X13" s="119">
        <f>IF(AND(V12=0,V13=0),0,1)*0+IF(AND(V12&gt;W12,V13&gt;W13),1,0)*2+IF(AND(V12&lt;W12,V13&lt;W13),1,0)*IF(AND(V12=0,V13=0),0,1)+IF(X12&gt;Y12,1,0)*2+IF(X12&lt;Y12,1,0)*1</f>
        <v>2</v>
      </c>
      <c r="Y13" s="120"/>
      <c r="Z13" s="164"/>
      <c r="AA13" s="150"/>
      <c r="AB13" s="165"/>
      <c r="AC13" s="166"/>
      <c r="AD13" s="123"/>
      <c r="AE13" s="125"/>
      <c r="AF13" s="131"/>
      <c r="AH13" s="133"/>
      <c r="AI13" s="115"/>
      <c r="AJ13" s="115"/>
      <c r="AK13" s="117"/>
    </row>
    <row r="14" spans="1:37" ht="16.5" customHeight="1" thickTop="1" thickBot="1" x14ac:dyDescent="0.3">
      <c r="A14" s="136"/>
      <c r="B14" s="54">
        <f>K6</f>
        <v>0</v>
      </c>
      <c r="C14" s="55">
        <f>J6</f>
        <v>0</v>
      </c>
      <c r="D14" s="56">
        <f>M6</f>
        <v>0</v>
      </c>
      <c r="E14" s="37">
        <f>L6</f>
        <v>0</v>
      </c>
      <c r="F14" s="42">
        <f>K10</f>
        <v>0</v>
      </c>
      <c r="G14" s="72">
        <f>J10</f>
        <v>0</v>
      </c>
      <c r="H14" s="73">
        <f>M10</f>
        <v>0</v>
      </c>
      <c r="I14" s="39">
        <f>L10</f>
        <v>0</v>
      </c>
      <c r="J14" s="141"/>
      <c r="K14" s="142"/>
      <c r="L14" s="142"/>
      <c r="M14" s="143"/>
      <c r="N14" s="54"/>
      <c r="O14" s="55"/>
      <c r="P14" s="56"/>
      <c r="Q14" s="39"/>
      <c r="R14" s="57"/>
      <c r="S14" s="55"/>
      <c r="T14" s="39"/>
      <c r="U14" s="58"/>
      <c r="V14" s="42"/>
      <c r="W14" s="43"/>
      <c r="X14" s="39"/>
      <c r="Y14" s="58"/>
      <c r="Z14" s="147">
        <f>P15+H15+D15+T15+X15</f>
        <v>0</v>
      </c>
      <c r="AA14" s="150"/>
      <c r="AB14" s="157">
        <f>H14+F14+F15+D14+B14+B15+N14+N15+P14+R14+R15+T14+V14+V15+X14</f>
        <v>0</v>
      </c>
      <c r="AC14" s="155">
        <f>I14+G14+G15+E14+C14+C15+O15+O14+U14+S14+S15+Q14+W14+W15+Y14</f>
        <v>0</v>
      </c>
      <c r="AD14" s="123"/>
      <c r="AE14" s="125"/>
      <c r="AF14" s="131"/>
      <c r="AH14" s="133"/>
      <c r="AI14" s="115"/>
      <c r="AJ14" s="115"/>
      <c r="AK14" s="117"/>
    </row>
    <row r="15" spans="1:37" ht="15.75" customHeight="1" thickBot="1" x14ac:dyDescent="0.3">
      <c r="A15" s="160"/>
      <c r="B15" s="61">
        <f>K7</f>
        <v>0</v>
      </c>
      <c r="C15" s="62">
        <f>J7</f>
        <v>0</v>
      </c>
      <c r="D15" s="119">
        <f>IF(AND(B14=0,B15=0),0,1)*0+IF(AND(B14&gt;C14,B15&gt;C15),1,0)*2+IF(AND(B14&lt;C14,B15&lt;C15),1,0)*IF(AND(B14=0,B15=0),0,1)+IF(D14&gt;E14,1,0)*2+IF(D14&lt;E14,1,0)*1</f>
        <v>0</v>
      </c>
      <c r="E15" s="120"/>
      <c r="F15" s="62">
        <f>K11</f>
        <v>0</v>
      </c>
      <c r="G15" s="74">
        <f>J11</f>
        <v>0</v>
      </c>
      <c r="H15" s="119">
        <f>IF(AND(F14=0,F15=0),0,1)*0+IF(AND(F14&gt;G14,F15&gt;G15),1,0)*2+IF(AND(F14&lt;G14,F15&lt;G15),1,0)*IF(AND(F14=0,F15=0),0,1)+IF(H14&gt;I14,1,0)*2+IF(H14&lt;I14,1,0)*1</f>
        <v>0</v>
      </c>
      <c r="I15" s="120"/>
      <c r="J15" s="161"/>
      <c r="K15" s="162"/>
      <c r="L15" s="162"/>
      <c r="M15" s="163"/>
      <c r="N15" s="61"/>
      <c r="O15" s="62"/>
      <c r="P15" s="119">
        <f>IF(AND(N14=0,N15=0),0,1)*0+IF(AND(N14&gt;O14,N15&gt;O15),1,0)*2+IF(AND(N14&lt;O14,N15&lt;O15),1,0)*IF(AND(N14=0,N15=0),0,1)+IF(P14&gt;Q14,1,0)*2+IF(P14&lt;Q14,1,0)*1</f>
        <v>0</v>
      </c>
      <c r="Q15" s="120"/>
      <c r="R15" s="63"/>
      <c r="S15" s="62"/>
      <c r="T15" s="119">
        <f>IF(AND(R14=0,R15=0),0,1)*0+IF(AND(R14&gt;S14,R15&gt;S15),1,0)*2+IF(AND(R14&lt;S14,R15&lt;S15),1,0)*IF(AND(R14=0,R15=0),0,1)+IF(T14&gt;U14,1,0)*2+IF(T14&lt;U14,1,0)*1</f>
        <v>0</v>
      </c>
      <c r="U15" s="120"/>
      <c r="V15" s="39"/>
      <c r="W15" s="64"/>
      <c r="X15" s="119">
        <f>IF(AND(V14=0,V15=0),0,1)*0+IF(AND(V14&gt;W14,V15&gt;W15),1,0)*2+IF(AND(V14&lt;W14,V15&lt;W15),1,0)*IF(AND(V14=0,V15=0),0,1)+IF(X14&gt;Y14,1,0)*2+IF(X14&lt;Y14,1,0)*1</f>
        <v>0</v>
      </c>
      <c r="Y15" s="120"/>
      <c r="Z15" s="164"/>
      <c r="AA15" s="192"/>
      <c r="AB15" s="165"/>
      <c r="AC15" s="166"/>
      <c r="AD15" s="158"/>
      <c r="AE15" s="156"/>
      <c r="AF15" s="159"/>
      <c r="AH15" s="133"/>
      <c r="AI15" s="115"/>
      <c r="AJ15" s="115"/>
      <c r="AK15" s="117"/>
    </row>
    <row r="16" spans="1:37" ht="16.5" customHeight="1" thickTop="1" thickBot="1" x14ac:dyDescent="0.3">
      <c r="A16" s="135" t="s">
        <v>13</v>
      </c>
      <c r="B16" s="38">
        <f>O4</f>
        <v>5</v>
      </c>
      <c r="C16" s="35">
        <f>N4</f>
        <v>15</v>
      </c>
      <c r="D16" s="65">
        <f>Q4</f>
        <v>0</v>
      </c>
      <c r="E16" s="75">
        <f>P4</f>
        <v>0</v>
      </c>
      <c r="F16" s="66">
        <f>O8</f>
        <v>15</v>
      </c>
      <c r="G16" s="67">
        <f>N8</f>
        <v>8</v>
      </c>
      <c r="H16" s="68">
        <f>Q8</f>
        <v>0</v>
      </c>
      <c r="I16" s="76">
        <f>P8</f>
        <v>0</v>
      </c>
      <c r="J16" s="38">
        <f>O12</f>
        <v>4</v>
      </c>
      <c r="K16" s="35">
        <f>N12</f>
        <v>15</v>
      </c>
      <c r="L16" s="65">
        <f>Q12</f>
        <v>0</v>
      </c>
      <c r="M16" s="75">
        <f>P12</f>
        <v>0</v>
      </c>
      <c r="N16" s="138"/>
      <c r="O16" s="139"/>
      <c r="P16" s="139"/>
      <c r="Q16" s="140"/>
      <c r="R16" s="77">
        <v>9</v>
      </c>
      <c r="S16" s="78">
        <v>15</v>
      </c>
      <c r="T16" s="79"/>
      <c r="U16" s="80"/>
      <c r="V16" s="77">
        <v>15</v>
      </c>
      <c r="W16" s="31">
        <v>12</v>
      </c>
      <c r="X16" s="79"/>
      <c r="Y16" s="80"/>
      <c r="Z16" s="147">
        <f>H17+D17+L17+T17+X17</f>
        <v>7</v>
      </c>
      <c r="AA16" s="149">
        <f>Z16+Z18</f>
        <v>7</v>
      </c>
      <c r="AB16" s="157">
        <f>J16+J17+L16+B16+B17+D16+F16+F17+H16+R16+R17+T16+V16+V17+X16</f>
        <v>106</v>
      </c>
      <c r="AC16" s="155">
        <f>K17+K16+M16+C17+C16+E16+I16+G16+G17+S16+S17+U16+W16+W17+Y16</f>
        <v>131</v>
      </c>
      <c r="AD16" s="157">
        <f>AB16+AB18</f>
        <v>106</v>
      </c>
      <c r="AE16" s="155">
        <f>AC16+AC18</f>
        <v>131</v>
      </c>
      <c r="AF16" s="130" t="s">
        <v>26</v>
      </c>
      <c r="AH16" s="133">
        <f>IF(J16&gt;K16,1,0)+IF(J17&gt;K17,1,0)+IF(L16&gt;M16,1,0)+IF(J18&gt;K18,1,0)+IF(J19&gt;K19,1,0)+IF(L18&gt;M18,1,0)+IF(B16&gt;C16,1,0)+IF(B17&gt;C17,1,0)+IF(D16&gt;E16,1,0)+IF(B18&gt;C18,1,0)+IF(B19&gt;C19,1,0)+IF(D18&gt;E18,1,0)+IF(R16&gt;S16,1,0)+IF(R17&gt;S17,1,0)+IF(T16&gt;U16,1,0)+IF(R18&gt;S18,1,0)+IF(R19&gt;S19,1,0)+IF(T18&gt;U18,1,0)+IF(V16&gt;W16,1,0)+IF(V17&gt;W17,1,0)+IF(X16&gt;Y16,1,0)+IF(V18&gt;W18,1,0)+IF(V19&gt;W19,1,0)+IF(X18&gt;Y18,1,0)+IF(F16&gt;G16,1,0)+IF(F17&gt;G17,1,0)+IF(H16&gt;I16,1,0)+IF(F18&gt;G18,1,0)+IF(F19&gt;G19,1,0)+IF(H18&gt;I18,1,0)</f>
        <v>4</v>
      </c>
      <c r="AI16" s="115">
        <f>IF(J16&lt;K16,1,0)+IF(J17&lt;K17,1,0)+IF(L16&lt;M16,1,0)+IF(J18&lt;K18,1,0)+IF(J19&lt;K19,1,0)+IF(L18&lt;M18,1,0)+IF(B16&lt;C16,1,0)+IF(B17&lt;C17,1,0)+IF(D16&lt;E16,1,0)+IF(B18&lt;C18,1,0)+IF(B19&lt;C19,1,0)+IF(D18&lt;E18,1,0)+IF(R16&lt;S16,1,0)+IF(R17&lt;S17,1,0)+IF(T16&lt;U16,1,0)+IF(R18&lt;S18,1,0)+IF(R19&lt;S19,1,0)+IF(T18&lt;U18,1,0)+IF(V16&lt;W16,1,0)+IF(V17&lt;W17,1,0)+IF(X16&lt;Y16,1,0)+IF(V18&lt;W18,1,0)+IF(V19&lt;W19,1,0)+IF(X18&lt;Y18,1,0)+IF(F16&lt;G16,1,0)+IF(F17&lt;G17,1,0)+IF(H16&lt;I16,1,0)+IF(F18&lt;G18,1,0)+IF(F19&lt;G19,1,0)+IF(H18&lt;I18,1,0)</f>
        <v>6</v>
      </c>
      <c r="AJ16" s="115">
        <f t="shared" ref="AJ16" si="4">AH16/AI16</f>
        <v>0.66666666666666663</v>
      </c>
      <c r="AK16" s="117">
        <f t="shared" ref="AK16" si="5">AD16/AE16</f>
        <v>0.80916030534351147</v>
      </c>
    </row>
    <row r="17" spans="1:37" ht="15.75" customHeight="1" thickBot="1" x14ac:dyDescent="0.3">
      <c r="A17" s="136"/>
      <c r="B17" s="46">
        <f>O5</f>
        <v>8</v>
      </c>
      <c r="C17" s="47">
        <f>N5</f>
        <v>15</v>
      </c>
      <c r="D17" s="119">
        <f>IF(AND(B16=0,B17=0),0,1)*0+IF(AND(B16&gt;C16,B17&gt;C17),1,0)*2+IF(AND(B16&lt;C16,B17&lt;C17),1,0)*IF(AND(B16=0,B17=0),0,1)+IF(D16&gt;E16,1,0)*2+IF(D16&lt;E16,1,0)*1</f>
        <v>1</v>
      </c>
      <c r="E17" s="120"/>
      <c r="F17" s="47">
        <f>O9</f>
        <v>15</v>
      </c>
      <c r="G17" s="49">
        <f>N9</f>
        <v>9</v>
      </c>
      <c r="H17" s="119">
        <f>IF(AND(F16=0,F17=0),0,1)*0+IF(AND(F16&gt;G16,F17&gt;G17),1,0)*2+IF(AND(F16&lt;G16,F17&lt;G17),1,0)*IF(AND(F16=0,F17=0),0,1)+IF(H16&gt;I16,1,0)*2+IF(H16&lt;I16,1,0)*1</f>
        <v>2</v>
      </c>
      <c r="I17" s="120"/>
      <c r="J17" s="46">
        <f>O13</f>
        <v>8</v>
      </c>
      <c r="K17" s="47">
        <f>N13</f>
        <v>15</v>
      </c>
      <c r="L17" s="119">
        <f>IF(AND(J16=0,J17=0),0,1)*0+IF(AND(J16&gt;K16,J17&gt;K17),1,0)*2+IF(AND(J16&lt;K16,J17&lt;K17),1,0)*IF(AND(J16=0,J17=0),0,1)+IF(L16&gt;M16,1,0)*2+IF(L16&lt;M16,1,0)*1</f>
        <v>1</v>
      </c>
      <c r="M17" s="120"/>
      <c r="N17" s="141"/>
      <c r="O17" s="142"/>
      <c r="P17" s="142"/>
      <c r="Q17" s="143"/>
      <c r="R17" s="81">
        <v>12</v>
      </c>
      <c r="S17" s="82">
        <v>15</v>
      </c>
      <c r="T17" s="119">
        <f>IF(AND(R16=0,R17=0),0,1)*0+IF(AND(R16&gt;S16,R17&gt;S17),1,0)*2+IF(AND(R16&lt;S16,R17&lt;S17),1,0)*IF(AND(R16=0,R17=0),0,1)+IF(T16&gt;U16,1,0)*2+IF(T16&lt;U16,1,0)*1</f>
        <v>1</v>
      </c>
      <c r="U17" s="120"/>
      <c r="V17" s="82">
        <v>15</v>
      </c>
      <c r="W17" s="45">
        <v>12</v>
      </c>
      <c r="X17" s="119">
        <f>IF(AND(V16=0,V17=0),0,1)*0+IF(AND(V16&gt;W16,V17&gt;W17),1,0)*2+IF(AND(V16&lt;W16,V17&lt;W17),1,0)*IF(AND(V16=0,V17=0),0,1)+IF(X16&gt;Y16,1,0)*2+IF(X16&lt;Y16,1,0)*1</f>
        <v>2</v>
      </c>
      <c r="Y17" s="120"/>
      <c r="Z17" s="164"/>
      <c r="AA17" s="150"/>
      <c r="AB17" s="165"/>
      <c r="AC17" s="166"/>
      <c r="AD17" s="123"/>
      <c r="AE17" s="125"/>
      <c r="AF17" s="131"/>
      <c r="AH17" s="133"/>
      <c r="AI17" s="115"/>
      <c r="AJ17" s="115"/>
      <c r="AK17" s="117"/>
    </row>
    <row r="18" spans="1:37" ht="16.5" customHeight="1" thickTop="1" thickBot="1" x14ac:dyDescent="0.3">
      <c r="A18" s="136"/>
      <c r="B18" s="54">
        <f>O6</f>
        <v>0</v>
      </c>
      <c r="C18" s="55">
        <f>N6</f>
        <v>0</v>
      </c>
      <c r="D18" s="83">
        <f>Q6</f>
        <v>0</v>
      </c>
      <c r="E18" s="37">
        <f>P6</f>
        <v>0</v>
      </c>
      <c r="F18" s="42">
        <f>O10</f>
        <v>0</v>
      </c>
      <c r="G18" s="72">
        <f>N10</f>
        <v>0</v>
      </c>
      <c r="H18" s="84">
        <f>Q10</f>
        <v>0</v>
      </c>
      <c r="I18" s="39">
        <f>P10</f>
        <v>0</v>
      </c>
      <c r="J18" s="54">
        <f>O14</f>
        <v>0</v>
      </c>
      <c r="K18" s="55">
        <f>N14</f>
        <v>0</v>
      </c>
      <c r="L18" s="83">
        <f>Q14</f>
        <v>0</v>
      </c>
      <c r="M18" s="37">
        <f>P14</f>
        <v>0</v>
      </c>
      <c r="N18" s="141"/>
      <c r="O18" s="142"/>
      <c r="P18" s="142"/>
      <c r="Q18" s="143"/>
      <c r="R18" s="85"/>
      <c r="S18" s="86"/>
      <c r="T18" s="87"/>
      <c r="U18" s="88"/>
      <c r="V18" s="50"/>
      <c r="W18" s="51"/>
      <c r="X18" s="87"/>
      <c r="Y18" s="88"/>
      <c r="Z18" s="147">
        <f>D19+H19+L19+T19+X19</f>
        <v>0</v>
      </c>
      <c r="AA18" s="150"/>
      <c r="AB18" s="157">
        <f>F19+J19+R18+R19+T18+J18+L18+B18+D18+F18+H18+B19+V18+V19+X18</f>
        <v>0</v>
      </c>
      <c r="AC18" s="155">
        <f>K18+M18+C18+E18+I18+G18+C19+G19+K19+S18+S19+U18+W18+W19+Y18</f>
        <v>0</v>
      </c>
      <c r="AD18" s="123"/>
      <c r="AE18" s="125"/>
      <c r="AF18" s="131"/>
      <c r="AH18" s="133"/>
      <c r="AI18" s="115"/>
      <c r="AJ18" s="115"/>
      <c r="AK18" s="117"/>
    </row>
    <row r="19" spans="1:37" ht="15.75" customHeight="1" thickBot="1" x14ac:dyDescent="0.3">
      <c r="A19" s="160"/>
      <c r="B19" s="61">
        <f>O7</f>
        <v>0</v>
      </c>
      <c r="C19" s="62">
        <f>N7</f>
        <v>0</v>
      </c>
      <c r="D19" s="119">
        <f>IF(AND(B18=0,B19=0),0,1)*0+IF(AND(B18&gt;C18,B19&gt;C19),1,0)*2+IF(AND(B18&lt;C18,B19&lt;C19),1,0)*IF(AND(B18=0,B19=0),0,1)+IF(D18&gt;E18,1,0)*2+IF(D18&lt;E18,1,0)*1</f>
        <v>0</v>
      </c>
      <c r="E19" s="120"/>
      <c r="F19" s="62">
        <f>O11</f>
        <v>0</v>
      </c>
      <c r="G19" s="74">
        <f>N11</f>
        <v>0</v>
      </c>
      <c r="H19" s="119">
        <f>IF(AND(F18=0,F19=0),0,1)*0+IF(AND(F18&gt;G18,F19&gt;G19),1,0)*2+IF(AND(F18&lt;G18,F19&lt;G19),1,0)*IF(AND(F18=0,F19=0),0,1)+IF(H18&gt;I18,1,0)*2+IF(H18&lt;I18,1,0)*1</f>
        <v>0</v>
      </c>
      <c r="I19" s="120"/>
      <c r="J19" s="61">
        <f>O15</f>
        <v>0</v>
      </c>
      <c r="K19" s="62">
        <f>N15</f>
        <v>0</v>
      </c>
      <c r="L19" s="119">
        <f>IF(AND(J18=0,J19=0),0,1)*0+IF(AND(J18&gt;K18,J19&gt;K19),1,0)*2+IF(AND(J18&lt;K18,J19&lt;K19),1,0)*IF(AND(J18=0,J19=0),0,1)+IF(L18&gt;M18,1,0)*2+IF(L18&lt;M18,1,0)*1</f>
        <v>0</v>
      </c>
      <c r="M19" s="120"/>
      <c r="N19" s="161"/>
      <c r="O19" s="162"/>
      <c r="P19" s="162"/>
      <c r="Q19" s="163"/>
      <c r="R19" s="89"/>
      <c r="S19" s="90"/>
      <c r="T19" s="119">
        <f>IF(AND(R18=0,R19=0),0,1)*0+IF(AND(R18&gt;S18,R19&gt;S19),1,0)*2+IF(AND(R18&lt;S18,R19&lt;S19),1,0)*IF(AND(R18=0,R19=0),0,1)+IF(T18&gt;U18,1,0)*2+IF(T18&lt;U18,1,0)*1</f>
        <v>0</v>
      </c>
      <c r="U19" s="120"/>
      <c r="V19" s="90"/>
      <c r="W19" s="60"/>
      <c r="X19" s="119">
        <f>IF(AND(V18=0,V19=0),0,1)*0+IF(AND(V18&gt;W18,V19&gt;W19),1,0)*2+IF(AND(V18&lt;W18,V19&lt;W19),1,0)*IF(AND(V18=0,V19=0),0,1)+IF(X18&gt;Y18,1,0)*2+IF(X18&lt;Y18,1,0)*1</f>
        <v>0</v>
      </c>
      <c r="Y19" s="120"/>
      <c r="Z19" s="148"/>
      <c r="AA19" s="192"/>
      <c r="AB19" s="158"/>
      <c r="AC19" s="156"/>
      <c r="AD19" s="158"/>
      <c r="AE19" s="156"/>
      <c r="AF19" s="159"/>
      <c r="AH19" s="133"/>
      <c r="AI19" s="115"/>
      <c r="AJ19" s="115"/>
      <c r="AK19" s="117"/>
    </row>
    <row r="20" spans="1:37" ht="16.5" customHeight="1" thickTop="1" thickBot="1" x14ac:dyDescent="0.3">
      <c r="A20" s="135" t="s">
        <v>14</v>
      </c>
      <c r="B20" s="38">
        <f>S4</f>
        <v>2</v>
      </c>
      <c r="C20" s="91">
        <f>R4</f>
        <v>15</v>
      </c>
      <c r="D20" s="68">
        <f>U4</f>
        <v>0</v>
      </c>
      <c r="E20" s="75">
        <f>T4</f>
        <v>0</v>
      </c>
      <c r="F20" s="66">
        <f>S8</f>
        <v>13</v>
      </c>
      <c r="G20" s="67">
        <f>R8</f>
        <v>15</v>
      </c>
      <c r="H20" s="68">
        <f>U8</f>
        <v>11</v>
      </c>
      <c r="I20" s="39">
        <f>T8</f>
        <v>8</v>
      </c>
      <c r="J20" s="38">
        <f>S12</f>
        <v>8</v>
      </c>
      <c r="K20" s="91">
        <f>R12</f>
        <v>15</v>
      </c>
      <c r="L20" s="68">
        <f>U12</f>
        <v>0</v>
      </c>
      <c r="M20" s="37">
        <f>T12</f>
        <v>0</v>
      </c>
      <c r="N20" s="77">
        <f>S16</f>
        <v>15</v>
      </c>
      <c r="O20" s="92">
        <f>R16</f>
        <v>9</v>
      </c>
      <c r="P20" s="32">
        <f>U16</f>
        <v>0</v>
      </c>
      <c r="Q20" s="53">
        <f>T16</f>
        <v>0</v>
      </c>
      <c r="R20" s="138"/>
      <c r="S20" s="139"/>
      <c r="T20" s="139"/>
      <c r="U20" s="140"/>
      <c r="V20" s="77">
        <v>15</v>
      </c>
      <c r="W20" s="31">
        <v>6</v>
      </c>
      <c r="X20" s="87"/>
      <c r="Y20" s="80"/>
      <c r="Z20" s="147">
        <f>P21+L21+H21+D21+X21</f>
        <v>8</v>
      </c>
      <c r="AA20" s="149">
        <f>Z20+Z22</f>
        <v>8</v>
      </c>
      <c r="AB20" s="157">
        <f>P20+N20+N21+L20+J20+J21+H20+F20+F21+D20+B20+B21+V20+V21+X20</f>
        <v>123</v>
      </c>
      <c r="AC20" s="155">
        <f>Q20+O20+O21+M20+K20+K21+I20+G20+G21+E20+C20+C21+W20+W21+Y20</f>
        <v>129</v>
      </c>
      <c r="AD20" s="157">
        <f>AB20+AB22</f>
        <v>123</v>
      </c>
      <c r="AE20" s="155">
        <f>AC20+AC22</f>
        <v>129</v>
      </c>
      <c r="AF20" s="130" t="s">
        <v>25</v>
      </c>
      <c r="AH20" s="133">
        <f>IF(J20&gt;K20,1,0)+IF(J21&gt;K21,1,0)+IF(L20&gt;M20,1,0)+IF(J22&gt;K22,1,0)+IF(J23&gt;K23,1,0)+IF(L22&gt;M22,1,0)+IF(N20&gt;O20,1,0)+IF(N21&gt;O21,1,0)+IF(P20&gt;Q20,1,0)+IF(N22&gt;O22,1,0)+IF(N23&gt;O23,1,0)+IF(P22&gt;Q22,1,0)+IF(B20&gt;C20,1,0)+IF(B21&gt;C21,1,0)+IF(D20&gt;E20,1,0)+IF(B22&gt;C22,1,0)+IF(B23&gt;C23,1,0)+IF(D22&gt;E22,1,0)+IF(V20&gt;W20,1,0)+IF(V21&gt;W21,1,0)+IF(X20&gt;Y20,1,0)+IF(V22&gt;W22,1,0)+IF(V23&gt;W23,1,0)+IF(X22&gt;Y22,1,0)+IF(F20&gt;G20,1,0)+IF(F21&gt;G21,1,0)+IF(H20&gt;I20,1,0)+IF(F22&gt;G22,1,0)+IF(F23&gt;G23,1,0)+IF(H22&gt;I22,1,0)</f>
        <v>6</v>
      </c>
      <c r="AI20" s="115">
        <f>IF(J20&lt;K20,1,0)+IF(J21&lt;K21,1,0)+IF(L20&lt;M20,1,0)+IF(J22&lt;K22,1,0)+IF(J23&lt;K23,1,0)+IF(L22&lt;M22,1,0)+IF(N20&lt;O20,1,0)+IF(N21&lt;O21,1,0)+IF(P20&lt;Q20,1,0)+IF(N22&lt;O22,1,0)+IF(N23&lt;O23,1,0)+IF(P22&lt;Q22,1,0)+IF(B20&lt;C20,1,0)+IF(B21&lt;C21,1,0)+IF(D20&lt;E20,1,0)+IF(B22&lt;C22,1,0)+IF(B23&lt;C23,1,0)+IF(D22&lt;E22,1,0)+IF(V20&lt;W20,1,0)+IF(V21&lt;W21,1,0)+IF(X20&lt;Y20,1,0)+IF(V22&lt;W22,1,0)+IF(V23&lt;W23,1,0)+IF(X22&lt;Y22,1,0)+IF(F20&lt;G20,1,0)+IF(F21&lt;G21,1,0)+IF(H20&lt;I20,1,0)+IF(F22&lt;G22,1,0)+IF(F23&lt;G23,1,0)+IF(H22&lt;I22,1,0)</f>
        <v>5</v>
      </c>
      <c r="AJ20" s="115">
        <f t="shared" ref="AJ20" si="6">AH20/AI20</f>
        <v>1.2</v>
      </c>
      <c r="AK20" s="117">
        <f t="shared" ref="AK20" si="7">AD20/AE20</f>
        <v>0.95348837209302328</v>
      </c>
    </row>
    <row r="21" spans="1:37" ht="15.75" customHeight="1" thickBot="1" x14ac:dyDescent="0.3">
      <c r="A21" s="136"/>
      <c r="B21" s="46">
        <f>S5</f>
        <v>5</v>
      </c>
      <c r="C21" s="47">
        <f>R5</f>
        <v>15</v>
      </c>
      <c r="D21" s="119">
        <f>IF(AND(B20=0,B21=0),0,1)*0+IF(AND(B20&gt;C20,B21&gt;C21),1,0)*2+IF(AND(B20&lt;C20,B21&lt;C21),1,0)*IF(AND(B20=0,B21=0),0,1)+IF(D20&gt;E20,1,0)*2+IF(D20&lt;E20,1,0)*1</f>
        <v>1</v>
      </c>
      <c r="E21" s="120"/>
      <c r="F21" s="47">
        <f>S9</f>
        <v>15</v>
      </c>
      <c r="G21" s="49">
        <f>R9</f>
        <v>6</v>
      </c>
      <c r="H21" s="119">
        <f>IF(AND(F20=0,F21=0),0,1)*0+IF(AND(F20&gt;G20,F21&gt;G21),1,0)*2+IF(AND(F20&lt;G20,F21&lt;G21),1,0)*IF(AND(F20=0,F21=0),0,1)+IF(H20&gt;I20,1,0)*2+IF(H20&lt;I20,1,0)*1</f>
        <v>2</v>
      </c>
      <c r="I21" s="120"/>
      <c r="J21" s="46">
        <f>S13</f>
        <v>9</v>
      </c>
      <c r="K21" s="47">
        <f>R13</f>
        <v>15</v>
      </c>
      <c r="L21" s="119">
        <f>IF(AND(J20=0,J21=0),0,1)*0+IF(AND(J20&gt;K20,J21&gt;K21),1,0)*2+IF(AND(J20&lt;K20,J21&lt;K21),1,0)*IF(AND(J20=0,J21=0),0,1)+IF(L20&gt;M20,1,0)*2+IF(L20&lt;M20,1,0)*1</f>
        <v>1</v>
      </c>
      <c r="M21" s="120"/>
      <c r="N21" s="81">
        <f>S17</f>
        <v>15</v>
      </c>
      <c r="O21" s="82">
        <f>R17</f>
        <v>12</v>
      </c>
      <c r="P21" s="119">
        <f>IF(AND(N20=0,N21=0),0,1)*0+IF(AND(N20&gt;O20,N21&gt;O21),1,0)*2+IF(AND(N20&lt;O20,N21&lt;O21),1,0)*IF(AND(N20=0,N21=0),0,1)+IF(P20&gt;Q20,1,0)*2+IF(P20&lt;Q20,1,0)*1</f>
        <v>2</v>
      </c>
      <c r="Q21" s="120"/>
      <c r="R21" s="141"/>
      <c r="S21" s="142"/>
      <c r="T21" s="142"/>
      <c r="U21" s="143"/>
      <c r="V21" s="44">
        <v>15</v>
      </c>
      <c r="W21" s="93">
        <v>13</v>
      </c>
      <c r="X21" s="119">
        <f>IF(AND(V20=0,V21=0),0,1)*0+IF(AND(V20&gt;W20,V21&gt;W21),1,0)*2+IF(AND(V20&lt;W20,V21&lt;W21),1,0)*IF(AND(V20=0,V21=0),0,1)+IF(X20&gt;Y20,1,0)*2+IF(X20&lt;Y20,1,0)*1</f>
        <v>2</v>
      </c>
      <c r="Y21" s="120"/>
      <c r="Z21" s="148"/>
      <c r="AA21" s="150"/>
      <c r="AB21" s="158"/>
      <c r="AC21" s="156"/>
      <c r="AD21" s="123"/>
      <c r="AE21" s="125"/>
      <c r="AF21" s="131"/>
      <c r="AH21" s="133"/>
      <c r="AI21" s="115"/>
      <c r="AJ21" s="115"/>
      <c r="AK21" s="117"/>
    </row>
    <row r="22" spans="1:37" ht="15.75" customHeight="1" thickTop="1" thickBot="1" x14ac:dyDescent="0.3">
      <c r="A22" s="136"/>
      <c r="B22" s="54">
        <f>S6</f>
        <v>0</v>
      </c>
      <c r="C22" s="55">
        <f>R6</f>
        <v>0</v>
      </c>
      <c r="D22" s="84">
        <f>U6</f>
        <v>0</v>
      </c>
      <c r="E22" s="37">
        <f>T6</f>
        <v>0</v>
      </c>
      <c r="F22" s="42">
        <f>S10</f>
        <v>0</v>
      </c>
      <c r="G22" s="72">
        <f>R10</f>
        <v>0</v>
      </c>
      <c r="H22" s="84">
        <f>U10</f>
        <v>0</v>
      </c>
      <c r="I22" s="39">
        <f>T10</f>
        <v>0</v>
      </c>
      <c r="J22" s="54">
        <f>S14</f>
        <v>0</v>
      </c>
      <c r="K22" s="94">
        <f>R14</f>
        <v>0</v>
      </c>
      <c r="L22" s="84">
        <f>U14</f>
        <v>0</v>
      </c>
      <c r="M22" s="37">
        <f>T14</f>
        <v>0</v>
      </c>
      <c r="N22" s="85">
        <f>S18</f>
        <v>0</v>
      </c>
      <c r="O22" s="95">
        <f>R18</f>
        <v>0</v>
      </c>
      <c r="P22" s="96">
        <f>U18</f>
        <v>0</v>
      </c>
      <c r="Q22" s="53">
        <f>T18</f>
        <v>0</v>
      </c>
      <c r="R22" s="141"/>
      <c r="S22" s="142"/>
      <c r="T22" s="142"/>
      <c r="U22" s="143"/>
      <c r="V22" s="85"/>
      <c r="W22" s="51"/>
      <c r="X22" s="87"/>
      <c r="Y22" s="88"/>
      <c r="Z22" s="147">
        <f>P23+L23+H23+D23+X23</f>
        <v>0</v>
      </c>
      <c r="AA22" s="150"/>
      <c r="AB22" s="152">
        <f>P22+N22+N23+L22+J22+J23+H22+F22+F23+D22+B22+B23+V22+V23+X22</f>
        <v>0</v>
      </c>
      <c r="AC22" s="129">
        <f>Q22+O22+O23+M22+K22+K23+I22+G22+G23+E22+C22+C23+W22+W23+Y22</f>
        <v>0</v>
      </c>
      <c r="AD22" s="123"/>
      <c r="AE22" s="125"/>
      <c r="AF22" s="131"/>
      <c r="AH22" s="133"/>
      <c r="AI22" s="115"/>
      <c r="AJ22" s="115"/>
      <c r="AK22" s="117"/>
    </row>
    <row r="23" spans="1:37" ht="15.75" customHeight="1" thickTop="1" thickBot="1" x14ac:dyDescent="0.3">
      <c r="A23" s="160"/>
      <c r="B23" s="61">
        <f>S7</f>
        <v>0</v>
      </c>
      <c r="C23" s="62">
        <f>R7</f>
        <v>0</v>
      </c>
      <c r="D23" s="119">
        <f>IF(AND(B22=0,B23=0),0,1)*0+IF(AND(B22&gt;C22,B23&gt;C23),1,0)*2+IF(AND(B22&lt;C22,B23&lt;C23),1,0)*IF(AND(B22=0,B23=0),0,1)+IF(D22&gt;E22,1,0)*2+IF(D22&lt;E22,1,0)*1</f>
        <v>0</v>
      </c>
      <c r="E23" s="120"/>
      <c r="F23" s="62">
        <f>S11</f>
        <v>0</v>
      </c>
      <c r="G23" s="74">
        <f>R11</f>
        <v>0</v>
      </c>
      <c r="H23" s="119">
        <f>IF(AND(F22=0,F23=0),0,1)*0+IF(AND(F22&gt;G22,F23&gt;G23),1,0)*2+IF(AND(F22&lt;G22,F23&lt;G23),1,0)*IF(AND(F22=0,F23=0),0,1)+IF(H22&gt;I22,1,0)*2+IF(H22&lt;I22,1,0)*1</f>
        <v>0</v>
      </c>
      <c r="I23" s="120"/>
      <c r="J23" s="61">
        <f>S15</f>
        <v>0</v>
      </c>
      <c r="K23" s="62">
        <f>R15</f>
        <v>0</v>
      </c>
      <c r="L23" s="119">
        <f>IF(AND(J22=0,J23=0),0,1)*0+IF(AND(J22&gt;K22,J23&gt;K23),1,0)*2+IF(AND(J22&lt;K22,J23&lt;K23),1,0)*IF(AND(J22=0,J23=0),0,1)+IF(L22&gt;M22,1,0)*2+IF(L22&lt;M22,1,0)*1</f>
        <v>0</v>
      </c>
      <c r="M23" s="120"/>
      <c r="N23" s="89">
        <f>S19</f>
        <v>0</v>
      </c>
      <c r="O23" s="90">
        <f>R19</f>
        <v>0</v>
      </c>
      <c r="P23" s="119">
        <f>IF(AND(N22=0,N23=0),0,1)*0+IF(AND(N22&gt;O22,N23&gt;O23),1,0)*2+IF(AND(N22&lt;O22,N23&lt;O23),1,0)*IF(AND(N22=0,N23=0),0,1)+IF(P22&gt;Q22,1,0)*2+IF(P22&lt;Q22,1,0)*1</f>
        <v>0</v>
      </c>
      <c r="Q23" s="120"/>
      <c r="R23" s="161"/>
      <c r="S23" s="162"/>
      <c r="T23" s="162"/>
      <c r="U23" s="163"/>
      <c r="V23" s="97"/>
      <c r="W23" s="87"/>
      <c r="X23" s="119">
        <f>IF(AND(V22=0,V23=0),0,1)*0+IF(AND(V22&gt;W22,V23&gt;W23),1,0)*2+IF(AND(V22&lt;W22,V23&lt;W23),1,0)*IF(AND(V22=0,V23=0),0,1)+IF(X22&gt;Y22,1,0)*2+IF(X22&lt;Y22,1,0)*1</f>
        <v>0</v>
      </c>
      <c r="Y23" s="120"/>
      <c r="Z23" s="148"/>
      <c r="AA23" s="150"/>
      <c r="AB23" s="152"/>
      <c r="AC23" s="129"/>
      <c r="AD23" s="158"/>
      <c r="AE23" s="156"/>
      <c r="AF23" s="159"/>
      <c r="AH23" s="133"/>
      <c r="AI23" s="115"/>
      <c r="AJ23" s="153"/>
      <c r="AK23" s="154"/>
    </row>
    <row r="24" spans="1:37" ht="16.5" thickTop="1" thickBot="1" x14ac:dyDescent="0.3">
      <c r="A24" s="135" t="s">
        <v>15</v>
      </c>
      <c r="B24" s="38">
        <f>W4</f>
        <v>6</v>
      </c>
      <c r="C24" s="91">
        <f>V4</f>
        <v>15</v>
      </c>
      <c r="D24" s="68">
        <f>Y4</f>
        <v>0</v>
      </c>
      <c r="E24" s="37">
        <f>X4</f>
        <v>0</v>
      </c>
      <c r="F24" s="66">
        <f>W8</f>
        <v>11</v>
      </c>
      <c r="G24" s="67">
        <f>V8</f>
        <v>15</v>
      </c>
      <c r="H24" s="68">
        <f>Y8</f>
        <v>6</v>
      </c>
      <c r="I24" s="39">
        <f>X8</f>
        <v>11</v>
      </c>
      <c r="J24" s="38">
        <f>W12</f>
        <v>4</v>
      </c>
      <c r="K24" s="35">
        <f>V12</f>
        <v>15</v>
      </c>
      <c r="L24" s="39">
        <f>Y12</f>
        <v>0</v>
      </c>
      <c r="M24" s="98">
        <f>X12</f>
        <v>0</v>
      </c>
      <c r="N24" s="77">
        <f>W16</f>
        <v>12</v>
      </c>
      <c r="O24" s="78">
        <f>V16</f>
        <v>15</v>
      </c>
      <c r="P24" s="87">
        <f>Y16</f>
        <v>0</v>
      </c>
      <c r="Q24" s="80">
        <f>X16</f>
        <v>0</v>
      </c>
      <c r="R24" s="99">
        <f>W20</f>
        <v>6</v>
      </c>
      <c r="S24" s="100">
        <f>V20</f>
        <v>15</v>
      </c>
      <c r="T24" s="101">
        <f>Y20</f>
        <v>0</v>
      </c>
      <c r="U24" s="102">
        <f>X20</f>
        <v>0</v>
      </c>
      <c r="V24" s="138"/>
      <c r="W24" s="139"/>
      <c r="X24" s="139"/>
      <c r="Y24" s="140"/>
      <c r="Z24" s="147">
        <f>D25+H25+L25+P25+T25</f>
        <v>5</v>
      </c>
      <c r="AA24" s="149">
        <f>Z24+Z26</f>
        <v>5</v>
      </c>
      <c r="AB24" s="152">
        <f>B24+B25+D24+F24+F25+H24+J24+J25+L24+N24+N25+P24+R24+R25+T24</f>
        <v>99</v>
      </c>
      <c r="AC24" s="129">
        <f>C24+C25+E24+G24+G25+I24+K24+K25+M24+O24+O25+Q24+S24+S25+U24</f>
        <v>159</v>
      </c>
      <c r="AD24" s="123">
        <f>AB24+AB26</f>
        <v>99</v>
      </c>
      <c r="AE24" s="125">
        <f>AC24+AC26</f>
        <v>159</v>
      </c>
      <c r="AF24" s="130" t="s">
        <v>28</v>
      </c>
      <c r="AH24" s="133">
        <f>IF(J24&gt;K24,1,0)+IF(J25&gt;K25,1,0)+IF(L24&gt;M24,1,0)+IF(J26&gt;K26,1,0)+IF(J27&gt;K27,1,0)+IF(L26&gt;M26,1,0)+IF(N24&gt;O24,1,0)+IF(N25&gt;O25,1,0)+IF(P24&gt;Q24,1,0)+IF(N26&gt;O26,1,0)+IF(N27&gt;O27,1,0)+IF(P26&gt;Q26,1,0)+IF(R24&gt;S24,1,0)+IF(R25&gt;S25,1,0)+IF(T24&gt;U24,1,0)+IF(R26&gt;S26,1,0)+IF(R27&gt;S27,1,0)+IF(T26&gt;U26,1,0)+IF(B24&gt;C24,1,0)+IF(B25&gt;C25,1,0)+IF(D24&gt;E24,1,0)+IF(B26&gt;C26,1,0)+IF(B27&gt;C27,1,0)+IF(D26&gt;E26,1,0)+IF(F24&gt;G24,1,0)+IF(F25&gt;G25,1,0)+IF(H24&gt;I24,1,0)+IF(F26&gt;G26,1,0)+IF(F27&gt;G27,1,0)+IF(H26&gt;I26,1,0)</f>
        <v>1</v>
      </c>
      <c r="AI24" s="115">
        <f>IF(J24&lt;K24,1,0)+IF(J25&lt;K25,1,0)+IF(L24&lt;M24,1,0)+IF(J26&lt;K26,1,0)+IF(J27&lt;K27,1,0)+IF(L26&lt;M26,1,0)+IF(N24&lt;O24,1,0)+IF(N25&lt;O25,1,0)+IF(P24&lt;Q24,1,0)+IF(N26&lt;O26,1,0)+IF(N27&lt;O27,1,0)+IF(P26&lt;Q26,1,0)+IF(R24&lt;S24,1,0)+IF(R25&lt;S25,1,0)+IF(T24&lt;U24,1,0)+IF(R26&lt;S26,1,0)+IF(R27&lt;S27,1,0)+IF(T26&lt;U26,1,0)+IF(B24&lt;C24,1,0)+IF(B25&lt;C25,1,0)+IF(D24&lt;E24,1,0)+IF(B26&lt;C26,1,0)+IF(B27&lt;C27,1,0)+IF(D26&lt;E26,1,0)+IF(F24&lt;G24,1,0)+IF(F25&lt;G25,1,0)+IF(H24&lt;I24,1,0)+IF(F26&lt;G26,1,0)+IF(F27&lt;G27,1,0)+IF(H26&lt;I26,1,0)</f>
        <v>10</v>
      </c>
      <c r="AJ24" s="115">
        <f>AH24/AI24</f>
        <v>0.1</v>
      </c>
      <c r="AK24" s="117">
        <f t="shared" ref="AK24" si="8">AD24/AE24</f>
        <v>0.62264150943396224</v>
      </c>
    </row>
    <row r="25" spans="1:37" ht="16.5" thickTop="1" thickBot="1" x14ac:dyDescent="0.3">
      <c r="A25" s="136"/>
      <c r="B25" s="46">
        <f>W5</f>
        <v>5</v>
      </c>
      <c r="C25" s="47">
        <f>V5</f>
        <v>15</v>
      </c>
      <c r="D25" s="119">
        <f>IF(AND(B24=0,B25=0),0,1)*0+IF(AND(B24&gt;C24,B25&gt;C25),1,0)*2+IF(AND(B24&lt;C24,B25&lt;C25),1,0)*IF(AND(B24=0,B25=0),0,1)+IF(D24&gt;E24,1,0)*2+IF(D24&lt;E24,1,0)*1</f>
        <v>1</v>
      </c>
      <c r="E25" s="120"/>
      <c r="F25" s="47">
        <f>W9</f>
        <v>15</v>
      </c>
      <c r="G25" s="49">
        <f>V9</f>
        <v>13</v>
      </c>
      <c r="H25" s="119">
        <f>IF(AND(F24=0,F25=0),0,1)*0+IF(AND(F24&gt;G24,F25&gt;G25),1,0)*2+IF(AND(F24&lt;G24,F25&lt;G25),1,0)*IF(AND(F24=0,F25=0),0,1)+IF(H24&gt;I24,1,0)*2+IF(H24&lt;I24,1,0)*1</f>
        <v>1</v>
      </c>
      <c r="I25" s="120"/>
      <c r="J25" s="46">
        <f>W13</f>
        <v>9</v>
      </c>
      <c r="K25" s="47">
        <f>V13</f>
        <v>15</v>
      </c>
      <c r="L25" s="119">
        <f>IF(AND(J24=0,J25=0),0,1)*0+IF(AND(J24&gt;K24,J25&gt;K25),1,0)*2+IF(AND(J24&lt;K24,J25&lt;K25),1,0)*IF(AND(J24=0,J25=0),0,1)+IF(L24&gt;M24,1,0)*2+IF(L24&lt;M24,1,0)*1</f>
        <v>1</v>
      </c>
      <c r="M25" s="120"/>
      <c r="N25" s="81">
        <f>W17</f>
        <v>12</v>
      </c>
      <c r="O25" s="82">
        <f>V17</f>
        <v>15</v>
      </c>
      <c r="P25" s="119">
        <f>IF(AND(N24=0,N25=0),0,1)*0+IF(AND(N24&gt;O24,N25&gt;O25),1,0)*2+IF(AND(N24&lt;O24,N25&lt;O25),1,0)*IF(AND(N24=0,N25=0),0,1)+IF(P24&gt;Q24,1,0)*2+IF(P24&lt;Q24,1,0)*1</f>
        <v>1</v>
      </c>
      <c r="Q25" s="120"/>
      <c r="R25" s="103">
        <f>W21</f>
        <v>13</v>
      </c>
      <c r="S25" s="104">
        <f>V21</f>
        <v>15</v>
      </c>
      <c r="T25" s="119">
        <f>IF(AND(R24=0,R25=0),0,1)*0+IF(AND(R24&gt;S24,R25&gt;S25),1,0)*2+IF(AND(R24&lt;S24,R25&lt;S25),1,0)*IF(AND(R24=0,R25=0),0,1)+IF(T24&gt;U24,1,0)*2+IF(T24&lt;U24,1,0)*1</f>
        <v>1</v>
      </c>
      <c r="U25" s="120"/>
      <c r="V25" s="141"/>
      <c r="W25" s="142"/>
      <c r="X25" s="142"/>
      <c r="Y25" s="143"/>
      <c r="Z25" s="148"/>
      <c r="AA25" s="150"/>
      <c r="AB25" s="152"/>
      <c r="AC25" s="129"/>
      <c r="AD25" s="123"/>
      <c r="AE25" s="125"/>
      <c r="AF25" s="131"/>
      <c r="AH25" s="133"/>
      <c r="AI25" s="115"/>
      <c r="AJ25" s="115"/>
      <c r="AK25" s="117"/>
    </row>
    <row r="26" spans="1:37" ht="15.75" thickBot="1" x14ac:dyDescent="0.3">
      <c r="A26" s="136"/>
      <c r="B26" s="54">
        <f>W6</f>
        <v>0</v>
      </c>
      <c r="C26" s="94">
        <f>V6</f>
        <v>0</v>
      </c>
      <c r="D26" s="73">
        <f>Y6</f>
        <v>0</v>
      </c>
      <c r="E26" s="37">
        <f>X6</f>
        <v>0</v>
      </c>
      <c r="F26" s="42">
        <f>W10</f>
        <v>0</v>
      </c>
      <c r="G26" s="72">
        <f>V10</f>
        <v>0</v>
      </c>
      <c r="H26" s="73">
        <f>Y10</f>
        <v>0</v>
      </c>
      <c r="I26" s="39">
        <f>X10</f>
        <v>0</v>
      </c>
      <c r="J26" s="54">
        <f>W14</f>
        <v>0</v>
      </c>
      <c r="K26" s="55">
        <f>V14</f>
        <v>0</v>
      </c>
      <c r="L26" s="39">
        <f>Y14</f>
        <v>0</v>
      </c>
      <c r="M26" s="58">
        <f>X14</f>
        <v>0</v>
      </c>
      <c r="N26" s="85">
        <f>W18</f>
        <v>0</v>
      </c>
      <c r="O26" s="86">
        <f>V18</f>
        <v>0</v>
      </c>
      <c r="P26" s="87">
        <f>Y18</f>
        <v>0</v>
      </c>
      <c r="Q26" s="88">
        <f>X18</f>
        <v>0</v>
      </c>
      <c r="R26" s="105">
        <f>W22</f>
        <v>0</v>
      </c>
      <c r="S26" s="106">
        <f>V22</f>
        <v>0</v>
      </c>
      <c r="T26" s="101">
        <f>Y22</f>
        <v>0</v>
      </c>
      <c r="U26" s="107">
        <f>X22</f>
        <v>0</v>
      </c>
      <c r="V26" s="141"/>
      <c r="W26" s="142"/>
      <c r="X26" s="142"/>
      <c r="Y26" s="143"/>
      <c r="Z26" s="121">
        <f>D27+H27+L27+P27+T27</f>
        <v>0</v>
      </c>
      <c r="AA26" s="150"/>
      <c r="AB26" s="123">
        <f>B26+B27+D26+F26+F27+H26+J26+J27+L26+N26+N27+P26+R26+R27+T26</f>
        <v>0</v>
      </c>
      <c r="AC26" s="125">
        <f>C26+C27+E26+G26+G27+I26+K26+K27+M26+O26+O27+Q26+S26+S27+U26</f>
        <v>0</v>
      </c>
      <c r="AD26" s="123"/>
      <c r="AE26" s="125"/>
      <c r="AF26" s="131"/>
      <c r="AH26" s="133"/>
      <c r="AI26" s="115"/>
      <c r="AJ26" s="115"/>
      <c r="AK26" s="117"/>
    </row>
    <row r="27" spans="1:37" ht="15.75" thickBot="1" x14ac:dyDescent="0.3">
      <c r="A27" s="137"/>
      <c r="B27" s="108">
        <f>W7</f>
        <v>0</v>
      </c>
      <c r="C27" s="109">
        <f>V7</f>
        <v>0</v>
      </c>
      <c r="D27" s="127">
        <f>IF(AND(B26=0,B27=0),0,1)*0+IF(AND(B26&gt;C26,B27&gt;C27),1,0)*2+IF(AND(B26&lt;C26,B27&lt;C27),1,0)*IF(AND(B26=0,B27=0),0,1)+IF(D26&gt;E26,1,0)*2+IF(D26&lt;E26,1,0)*1</f>
        <v>0</v>
      </c>
      <c r="E27" s="128"/>
      <c r="F27" s="109">
        <f>W11</f>
        <v>0</v>
      </c>
      <c r="G27" s="110">
        <f>V11</f>
        <v>0</v>
      </c>
      <c r="H27" s="127">
        <f>IF(AND(F26=0,F27=0),0,1)*0+IF(AND(F26&gt;G26,F27&gt;G27),1,0)*2+IF(AND(F26&lt;G26,F27&lt;G27),1,0)*IF(AND(F26=0,F27=0),0,1)+IF(H26&gt;I26,1,0)*2+IF(H26&lt;I26,1,0)*1</f>
        <v>0</v>
      </c>
      <c r="I27" s="128"/>
      <c r="J27" s="108">
        <f>W15</f>
        <v>0</v>
      </c>
      <c r="K27" s="109">
        <f>V15</f>
        <v>0</v>
      </c>
      <c r="L27" s="127">
        <f>IF(AND(J26=0,J27=0),0,1)*0+IF(AND(J26&gt;K26,J27&gt;K27),1,0)*2+IF(AND(J26&lt;K26,J27&lt;K27),1,0)*IF(AND(J26=0,J27=0),0,1)+IF(L26&gt;M26,1,0)*2+IF(L26&lt;M26,1,0)*1</f>
        <v>0</v>
      </c>
      <c r="M27" s="128"/>
      <c r="N27" s="111">
        <f>W19</f>
        <v>0</v>
      </c>
      <c r="O27" s="112">
        <f>V19</f>
        <v>0</v>
      </c>
      <c r="P27" s="127">
        <f>IF(AND(N26=0,N27=0),0,1)*0+IF(AND(N26&gt;O26,N27&gt;O27),1,0)*2+IF(AND(N26&lt;O26,N27&lt;O27),1,0)*IF(AND(N26=0,N27=0),0,1)+IF(P26&gt;Q26,1,0)*2+IF(P26&lt;Q26,1,0)*1</f>
        <v>0</v>
      </c>
      <c r="Q27" s="128"/>
      <c r="R27" s="113">
        <f>W23</f>
        <v>0</v>
      </c>
      <c r="S27" s="114">
        <f>V23</f>
        <v>0</v>
      </c>
      <c r="T27" s="127">
        <f>IF(AND(R26=0,R27=0),0,1)*0+IF(AND(R26&gt;S26,R27&gt;S27),1,0)*2+IF(AND(R26&lt;S26,R27&lt;S27),1,0)*IF(AND(R26=0,R27=0),0,1)+IF(T26&gt;U26,1,0)*2+IF(T26&lt;U26,1,0)*1</f>
        <v>0</v>
      </c>
      <c r="U27" s="128"/>
      <c r="V27" s="144"/>
      <c r="W27" s="145"/>
      <c r="X27" s="145"/>
      <c r="Y27" s="146"/>
      <c r="Z27" s="122"/>
      <c r="AA27" s="151"/>
      <c r="AB27" s="124"/>
      <c r="AC27" s="126"/>
      <c r="AD27" s="124"/>
      <c r="AE27" s="126"/>
      <c r="AF27" s="132"/>
      <c r="AH27" s="134"/>
      <c r="AI27" s="116"/>
      <c r="AJ27" s="116"/>
      <c r="AK27" s="118"/>
    </row>
    <row r="28" spans="1:37" ht="15.75" thickTop="1" x14ac:dyDescent="0.25"/>
    <row r="30" spans="1:37" x14ac:dyDescent="0.25">
      <c r="A30" t="s">
        <v>9</v>
      </c>
    </row>
  </sheetData>
  <mergeCells count="166">
    <mergeCell ref="P5:Q5"/>
    <mergeCell ref="P7:Q7"/>
    <mergeCell ref="AA4:AA7"/>
    <mergeCell ref="P9:Q9"/>
    <mergeCell ref="P11:Q11"/>
    <mergeCell ref="AA8:AA11"/>
    <mergeCell ref="Z8:Z9"/>
    <mergeCell ref="AB8:AB9"/>
    <mergeCell ref="A16:A19"/>
    <mergeCell ref="N16:Q19"/>
    <mergeCell ref="P13:Q13"/>
    <mergeCell ref="P15:Q15"/>
    <mergeCell ref="AA12:AA15"/>
    <mergeCell ref="A12:A15"/>
    <mergeCell ref="J12:M15"/>
    <mergeCell ref="D15:E15"/>
    <mergeCell ref="H15:I15"/>
    <mergeCell ref="D13:E13"/>
    <mergeCell ref="H13:I13"/>
    <mergeCell ref="D17:E17"/>
    <mergeCell ref="H17:I17"/>
    <mergeCell ref="L17:M17"/>
    <mergeCell ref="D19:E19"/>
    <mergeCell ref="H19:I19"/>
    <mergeCell ref="T13:U13"/>
    <mergeCell ref="X13:Y13"/>
    <mergeCell ref="T15:U15"/>
    <mergeCell ref="X15:Y15"/>
    <mergeCell ref="A8:A11"/>
    <mergeCell ref="F8:I11"/>
    <mergeCell ref="D11:E11"/>
    <mergeCell ref="L11:M11"/>
    <mergeCell ref="D9:E9"/>
    <mergeCell ref="L9:M9"/>
    <mergeCell ref="AI4:AI7"/>
    <mergeCell ref="AJ4:AJ7"/>
    <mergeCell ref="AK4:AK7"/>
    <mergeCell ref="Z4:Z5"/>
    <mergeCell ref="AB4:AB5"/>
    <mergeCell ref="AC4:AC5"/>
    <mergeCell ref="AD4:AD7"/>
    <mergeCell ref="AE4:AE7"/>
    <mergeCell ref="A1:AF1"/>
    <mergeCell ref="R3:U3"/>
    <mergeCell ref="V3:Y3"/>
    <mergeCell ref="Z3:AA3"/>
    <mergeCell ref="AB3:AC3"/>
    <mergeCell ref="AD3:AE3"/>
    <mergeCell ref="A4:A7"/>
    <mergeCell ref="B4:E7"/>
    <mergeCell ref="H7:I7"/>
    <mergeCell ref="L7:M7"/>
    <mergeCell ref="H5:I5"/>
    <mergeCell ref="L5:M5"/>
    <mergeCell ref="B3:E3"/>
    <mergeCell ref="F3:I3"/>
    <mergeCell ref="J3:M3"/>
    <mergeCell ref="N3:Q3"/>
    <mergeCell ref="T5:U5"/>
    <mergeCell ref="X5:Y5"/>
    <mergeCell ref="Z6:Z7"/>
    <mergeCell ref="AB6:AB7"/>
    <mergeCell ref="AC6:AC7"/>
    <mergeCell ref="T7:U7"/>
    <mergeCell ref="X7:Y7"/>
    <mergeCell ref="AF4:AF7"/>
    <mergeCell ref="AH4:AH7"/>
    <mergeCell ref="AI8:AI11"/>
    <mergeCell ref="AJ8:AJ11"/>
    <mergeCell ref="AK8:AK11"/>
    <mergeCell ref="T9:U9"/>
    <mergeCell ref="X9:Y9"/>
    <mergeCell ref="Z10:Z11"/>
    <mergeCell ref="AB10:AB11"/>
    <mergeCell ref="AC10:AC11"/>
    <mergeCell ref="T11:U11"/>
    <mergeCell ref="X11:Y11"/>
    <mergeCell ref="AC8:AC9"/>
    <mergeCell ref="AD8:AD11"/>
    <mergeCell ref="AE8:AE11"/>
    <mergeCell ref="AF8:AF11"/>
    <mergeCell ref="AH8:AH11"/>
    <mergeCell ref="AI16:AI19"/>
    <mergeCell ref="AJ16:AJ19"/>
    <mergeCell ref="AK16:AK19"/>
    <mergeCell ref="Z16:Z17"/>
    <mergeCell ref="AB16:AB17"/>
    <mergeCell ref="AC16:AC17"/>
    <mergeCell ref="AD16:AD19"/>
    <mergeCell ref="AE16:AE19"/>
    <mergeCell ref="AF12:AF15"/>
    <mergeCell ref="AH12:AH15"/>
    <mergeCell ref="AI12:AI15"/>
    <mergeCell ref="AJ12:AJ15"/>
    <mergeCell ref="AK12:AK15"/>
    <mergeCell ref="Z12:Z13"/>
    <mergeCell ref="AB12:AB13"/>
    <mergeCell ref="AC12:AC13"/>
    <mergeCell ref="AD12:AD15"/>
    <mergeCell ref="AE12:AE15"/>
    <mergeCell ref="Z14:Z15"/>
    <mergeCell ref="AB14:AB15"/>
    <mergeCell ref="AC14:AC15"/>
    <mergeCell ref="AA16:AA19"/>
    <mergeCell ref="AF20:AF23"/>
    <mergeCell ref="AH20:AH23"/>
    <mergeCell ref="A20:A23"/>
    <mergeCell ref="R20:U23"/>
    <mergeCell ref="Z20:Z21"/>
    <mergeCell ref="AA20:AA23"/>
    <mergeCell ref="AB20:AB21"/>
    <mergeCell ref="T17:U17"/>
    <mergeCell ref="X17:Y17"/>
    <mergeCell ref="Z18:Z19"/>
    <mergeCell ref="AB18:AB19"/>
    <mergeCell ref="AC18:AC19"/>
    <mergeCell ref="T19:U19"/>
    <mergeCell ref="X19:Y19"/>
    <mergeCell ref="AF16:AF19"/>
    <mergeCell ref="AH16:AH19"/>
    <mergeCell ref="L19:M19"/>
    <mergeCell ref="A24:A27"/>
    <mergeCell ref="V24:Y27"/>
    <mergeCell ref="Z24:Z25"/>
    <mergeCell ref="AA24:AA27"/>
    <mergeCell ref="AB24:AB25"/>
    <mergeCell ref="AI20:AI23"/>
    <mergeCell ref="AJ20:AJ23"/>
    <mergeCell ref="AK20:AK23"/>
    <mergeCell ref="D21:E21"/>
    <mergeCell ref="H21:I21"/>
    <mergeCell ref="L21:M21"/>
    <mergeCell ref="P21:Q21"/>
    <mergeCell ref="X21:Y21"/>
    <mergeCell ref="Z22:Z23"/>
    <mergeCell ref="AB22:AB23"/>
    <mergeCell ref="AC22:AC23"/>
    <mergeCell ref="D23:E23"/>
    <mergeCell ref="H23:I23"/>
    <mergeCell ref="L23:M23"/>
    <mergeCell ref="P23:Q23"/>
    <mergeCell ref="X23:Y23"/>
    <mergeCell ref="AC20:AC21"/>
    <mergeCell ref="AD20:AD23"/>
    <mergeCell ref="AE20:AE23"/>
    <mergeCell ref="AI24:AI27"/>
    <mergeCell ref="AJ24:AJ27"/>
    <mergeCell ref="AK24:AK27"/>
    <mergeCell ref="D25:E25"/>
    <mergeCell ref="H25:I25"/>
    <mergeCell ref="L25:M25"/>
    <mergeCell ref="P25:Q25"/>
    <mergeCell ref="T25:U25"/>
    <mergeCell ref="Z26:Z27"/>
    <mergeCell ref="AB26:AB27"/>
    <mergeCell ref="AC26:AC27"/>
    <mergeCell ref="D27:E27"/>
    <mergeCell ref="H27:I27"/>
    <mergeCell ref="L27:M27"/>
    <mergeCell ref="P27:Q27"/>
    <mergeCell ref="T27:U27"/>
    <mergeCell ref="AC24:AC25"/>
    <mergeCell ref="AD24:AD27"/>
    <mergeCell ref="AE24:AE27"/>
    <mergeCell ref="AF24:AF27"/>
    <mergeCell ref="AH24:AH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showZeros="0" topLeftCell="A4" workbookViewId="0">
      <selection activeCell="V24" sqref="V24:Y27"/>
    </sheetView>
  </sheetViews>
  <sheetFormatPr defaultRowHeight="15" x14ac:dyDescent="0.25"/>
  <cols>
    <col min="1" max="1" width="19.85546875" customWidth="1"/>
    <col min="2" max="17" width="3.85546875" customWidth="1"/>
    <col min="18" max="18" width="4" customWidth="1"/>
    <col min="19" max="19" width="3.42578125" customWidth="1"/>
    <col min="20" max="20" width="4.140625" customWidth="1"/>
    <col min="21" max="21" width="4" customWidth="1"/>
    <col min="22" max="23" width="3.7109375" customWidth="1"/>
    <col min="24" max="25" width="3.42578125" customWidth="1"/>
    <col min="26" max="26" width="4" customWidth="1"/>
    <col min="27" max="27" width="4.5703125" customWidth="1"/>
    <col min="28" max="28" width="4.140625" customWidth="1"/>
    <col min="29" max="29" width="4.28515625" customWidth="1"/>
    <col min="30" max="30" width="5.140625" customWidth="1"/>
    <col min="31" max="31" width="5.28515625" customWidth="1"/>
    <col min="35" max="35" width="9.7109375" customWidth="1"/>
  </cols>
  <sheetData>
    <row r="1" spans="1:37" ht="35.25" customHeight="1" x14ac:dyDescent="0.25">
      <c r="A1" s="175" t="s">
        <v>16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</row>
    <row r="2" spans="1:37" ht="15.75" thickBot="1" x14ac:dyDescent="0.3"/>
    <row r="3" spans="1:37" ht="60.75" customHeight="1" thickTop="1" thickBot="1" x14ac:dyDescent="0.3">
      <c r="A3" s="1" t="s">
        <v>0</v>
      </c>
      <c r="B3" s="176">
        <v>1</v>
      </c>
      <c r="C3" s="177"/>
      <c r="D3" s="177"/>
      <c r="E3" s="178"/>
      <c r="F3" s="176">
        <v>2</v>
      </c>
      <c r="G3" s="177"/>
      <c r="H3" s="177"/>
      <c r="I3" s="178"/>
      <c r="J3" s="176">
        <v>3</v>
      </c>
      <c r="K3" s="177"/>
      <c r="L3" s="177"/>
      <c r="M3" s="178"/>
      <c r="N3" s="176">
        <v>4</v>
      </c>
      <c r="O3" s="177"/>
      <c r="P3" s="177"/>
      <c r="Q3" s="177"/>
      <c r="R3" s="176">
        <v>5</v>
      </c>
      <c r="S3" s="177"/>
      <c r="T3" s="177"/>
      <c r="U3" s="178"/>
      <c r="V3" s="176">
        <v>6</v>
      </c>
      <c r="W3" s="177"/>
      <c r="X3" s="177"/>
      <c r="Y3" s="178"/>
      <c r="Z3" s="179" t="s">
        <v>1</v>
      </c>
      <c r="AA3" s="180"/>
      <c r="AB3" s="181" t="s">
        <v>2</v>
      </c>
      <c r="AC3" s="182"/>
      <c r="AD3" s="181" t="s">
        <v>3</v>
      </c>
      <c r="AE3" s="182"/>
      <c r="AF3" s="2" t="s">
        <v>4</v>
      </c>
      <c r="AH3" s="3" t="s">
        <v>5</v>
      </c>
      <c r="AI3" s="4" t="s">
        <v>6</v>
      </c>
      <c r="AJ3" s="4" t="s">
        <v>7</v>
      </c>
      <c r="AK3" s="5" t="s">
        <v>8</v>
      </c>
    </row>
    <row r="4" spans="1:37" ht="16.5" customHeight="1" thickTop="1" thickBot="1" x14ac:dyDescent="0.3">
      <c r="A4" s="135" t="s">
        <v>17</v>
      </c>
      <c r="B4" s="183"/>
      <c r="C4" s="184"/>
      <c r="D4" s="184"/>
      <c r="E4" s="185"/>
      <c r="F4" s="6">
        <v>15</v>
      </c>
      <c r="G4" s="7">
        <v>3</v>
      </c>
      <c r="H4" s="8"/>
      <c r="I4" s="12"/>
      <c r="J4" s="6">
        <v>15</v>
      </c>
      <c r="K4" s="9">
        <v>8</v>
      </c>
      <c r="L4" s="8"/>
      <c r="M4" s="13"/>
      <c r="N4" s="6">
        <v>15</v>
      </c>
      <c r="O4" s="9">
        <v>6</v>
      </c>
      <c r="P4" s="8"/>
      <c r="Q4" s="12"/>
      <c r="R4" s="19">
        <v>15</v>
      </c>
      <c r="S4" s="20">
        <v>4</v>
      </c>
      <c r="T4" s="8"/>
      <c r="U4" s="13"/>
      <c r="V4" s="6">
        <v>15</v>
      </c>
      <c r="W4" s="7">
        <v>5</v>
      </c>
      <c r="X4" s="12"/>
      <c r="Y4" s="21"/>
      <c r="Z4" s="147">
        <f>T5+P5+L5+H5+X5</f>
        <v>10</v>
      </c>
      <c r="AA4" s="149">
        <f>Z4+Z6</f>
        <v>10</v>
      </c>
      <c r="AB4" s="157">
        <f>J4+J5+L4+N4+N5+P4+H4+F4+F5+R4+R5+T4+V4+X4+V5</f>
        <v>150</v>
      </c>
      <c r="AC4" s="155">
        <f>K5+K4+M4+O5+O4+U4+I4+G4+G5+Q4+S4+S5+W4+W5+Y4</f>
        <v>61</v>
      </c>
      <c r="AD4" s="169">
        <f>AB4+AB6</f>
        <v>150</v>
      </c>
      <c r="AE4" s="172">
        <f>AC4+AC6</f>
        <v>61</v>
      </c>
      <c r="AF4" s="130" t="s">
        <v>23</v>
      </c>
      <c r="AH4" s="133">
        <f>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+IF(V4&gt;W4,1,0)+IF(V5&gt;W5,1,0)+IF(X4&gt;Y4,1,0)+IF(V6&gt;W6,1,0)+IF(V7&gt;W7,1,0)+IF(X6&gt;Y6,1,0)+IF(F4&gt;G4,1,0)+IF(F5&gt;G5,1,0)+IF(H4&gt;I4,1,0)+IF(F6&gt;G6,1,0)+IF(F7&gt;G7,1,0)+IF(H6&gt;I6,1,0)</f>
        <v>10</v>
      </c>
      <c r="AI4" s="115">
        <f>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+IF(V4&lt;W4,1,0)+IF(V5&lt;W5,1,0)+IF(X4&lt;Y4,1,0)+IF(V6&lt;W6,1,0)+IF(V7&lt;W7,1,0)+IF(X6&lt;Y6,1,0)+IF(F4&lt;G4,1,0)+IF(F5&lt;G5,1,0)+IF(H4&lt;I4,1,0)+IF(F6&lt;G6,1,0)+IF(F7&lt;G7,1,0)+IF(H6&lt;I6,1,0)</f>
        <v>0</v>
      </c>
      <c r="AJ4" s="115" t="e">
        <f>AH4/AI4</f>
        <v>#DIV/0!</v>
      </c>
      <c r="AK4" s="117">
        <f>AD4/AE4</f>
        <v>2.459016393442623</v>
      </c>
    </row>
    <row r="5" spans="1:37" ht="15.75" customHeight="1" thickBot="1" x14ac:dyDescent="0.3">
      <c r="A5" s="136"/>
      <c r="B5" s="186"/>
      <c r="C5" s="187"/>
      <c r="D5" s="187"/>
      <c r="E5" s="188"/>
      <c r="F5" s="10">
        <v>15</v>
      </c>
      <c r="G5" s="11">
        <v>10</v>
      </c>
      <c r="H5" s="119">
        <f>IF(AND(F4=0,F5=0),0,1)*0+IF(AND(F4&gt;G4,F5&gt;G5),1,0)*2+IF(AND(F4&lt;G4,F5&lt;G5),1,0)*IF(AND(F4=0,F5=0),0,1)+IF(H4&gt;I4,1,0)*2+IF(H4&lt;I4,1,0)*1</f>
        <v>2</v>
      </c>
      <c r="I5" s="120"/>
      <c r="J5" s="10">
        <v>15</v>
      </c>
      <c r="K5" s="11">
        <v>8</v>
      </c>
      <c r="L5" s="119">
        <f>IF(AND(J4=0,J5=0),0,1)*0+IF(AND(J4&gt;K4,J5&gt;K5),1,0)*2+IF(AND(J4&lt;K4,J5&lt;K5),1,0)*IF(AND(J4=0,J5=0),0,1)+IF(L4&gt;M4,1,0)*2+IF(L4&lt;M4,1,0)*1</f>
        <v>2</v>
      </c>
      <c r="M5" s="120"/>
      <c r="N5" s="10">
        <v>15</v>
      </c>
      <c r="O5" s="11">
        <v>8</v>
      </c>
      <c r="P5" s="119">
        <f>IF(AND(N4=0,N5=0),0,1)*0+IF(AND(N4&gt;O4,N5&gt;O5),1,0)*2+IF(AND(N4&lt;O4,N5&lt;O5),1,0)*IF(AND(N4=0,N5=0),0,1)+IF(P4&gt;Q4,1,0)*2+IF(P4&lt;Q4,1,0)*1</f>
        <v>2</v>
      </c>
      <c r="Q5" s="120"/>
      <c r="R5" s="22">
        <v>15</v>
      </c>
      <c r="S5" s="23">
        <v>2</v>
      </c>
      <c r="T5" s="119">
        <f>IF(AND(R4=0,R5=0),0,1)*0+IF(AND(R4&gt;S4,R5&gt;S5),1,0)*2+IF(AND(R4&lt;S4,R5&lt;S5),1,0)*IF(AND(R4=0,R5=0),0,1)+IF(T4&gt;U4,1,0)*2+IF(T4&lt;U4,1,0)*1</f>
        <v>2</v>
      </c>
      <c r="U5" s="120"/>
      <c r="V5" s="24">
        <v>15</v>
      </c>
      <c r="W5" s="11">
        <v>7</v>
      </c>
      <c r="X5" s="119">
        <f>IF(AND(V4=0,V5=0),0,1)*0+IF(AND(V4&gt;W4,V5&gt;W5),1,0)*2+IF(AND(V4&lt;W4,V5&lt;W5),1,0)*IF(AND(V4=0,V5=0),0,1)+IF(X4&gt;Y4,1,0)*2+IF(X4&lt;Y4,1,0)*1</f>
        <v>2</v>
      </c>
      <c r="Y5" s="120"/>
      <c r="Z5" s="164"/>
      <c r="AA5" s="150"/>
      <c r="AB5" s="165"/>
      <c r="AC5" s="166"/>
      <c r="AD5" s="170"/>
      <c r="AE5" s="173"/>
      <c r="AF5" s="131"/>
      <c r="AH5" s="133"/>
      <c r="AI5" s="115"/>
      <c r="AJ5" s="115"/>
      <c r="AK5" s="117"/>
    </row>
    <row r="6" spans="1:37" ht="16.5" customHeight="1" thickTop="1" thickBot="1" x14ac:dyDescent="0.3">
      <c r="A6" s="136"/>
      <c r="B6" s="186"/>
      <c r="C6" s="187"/>
      <c r="D6" s="187"/>
      <c r="E6" s="188"/>
      <c r="F6" s="14"/>
      <c r="G6" s="15"/>
      <c r="H6" s="16"/>
      <c r="I6" s="12"/>
      <c r="J6" s="14"/>
      <c r="K6" s="15"/>
      <c r="L6" s="16"/>
      <c r="M6" s="13"/>
      <c r="N6" s="14"/>
      <c r="O6" s="15"/>
      <c r="P6" s="16"/>
      <c r="Q6" s="12"/>
      <c r="R6" s="25"/>
      <c r="S6" s="26"/>
      <c r="T6" s="16"/>
      <c r="U6" s="13"/>
      <c r="V6" s="14"/>
      <c r="W6" s="27"/>
      <c r="X6" s="16"/>
      <c r="Y6" s="13"/>
      <c r="Z6" s="147">
        <f>T7+P7+L7+H7+X7</f>
        <v>0</v>
      </c>
      <c r="AA6" s="150"/>
      <c r="AB6" s="157">
        <f>J6+J7+L6+N6+N7+P6+H6+F6+F7+T6+R6+R7+V6+V7+X6</f>
        <v>0</v>
      </c>
      <c r="AC6" s="155">
        <f>K7+K6+M6+O7+O6+U6+I6+G6+G7+S6+S7+Q6+W6+W7+Y6</f>
        <v>0</v>
      </c>
      <c r="AD6" s="170"/>
      <c r="AE6" s="173"/>
      <c r="AF6" s="131"/>
      <c r="AH6" s="133"/>
      <c r="AI6" s="115"/>
      <c r="AJ6" s="115"/>
      <c r="AK6" s="117"/>
    </row>
    <row r="7" spans="1:37" ht="15.75" customHeight="1" thickBot="1" x14ac:dyDescent="0.3">
      <c r="A7" s="160"/>
      <c r="B7" s="189"/>
      <c r="C7" s="190"/>
      <c r="D7" s="190"/>
      <c r="E7" s="191"/>
      <c r="F7" s="12"/>
      <c r="G7" s="17"/>
      <c r="H7" s="119">
        <f>IF(AND(F6=0,F7=0),0,1)*0+IF(AND(F6&gt;G6,F7&gt;G7),1,0)*2+IF(AND(F6&lt;G6,F7&lt;G7),1,0)*IF(AND(F6=0,F7=0),0,1)+IF(H6&gt;I6,1,0)*2+IF(H6&lt;I6,1,0)*1</f>
        <v>0</v>
      </c>
      <c r="I7" s="120"/>
      <c r="J7" s="18"/>
      <c r="K7" s="17"/>
      <c r="L7" s="167">
        <f>IF(AND(J6=0,J7=0),0,1)*0+IF(AND(J6&gt;K6,J7&gt;K7),1,0)*2+IF(AND(J6&lt;K6,J7&lt;K7),1,0)*IF(AND(J6=0,J7=0),0,1)+IF(L6&gt;M6,1,0)*2+IF(L6&lt;M6,1,0)*1</f>
        <v>0</v>
      </c>
      <c r="M7" s="168"/>
      <c r="N7" s="18"/>
      <c r="O7" s="17"/>
      <c r="P7" s="167">
        <f>IF(AND(N6=0,N7=0),0,1)*0+IF(AND(N6&gt;O6,N7&gt;O7),1,0)*2+IF(AND(N6&lt;O6,N7&lt;O7),1,0)*IF(AND(N6=0,N7=0),0,1)+IF(P6&gt;Q6,1,0)*2+IF(P6&lt;Q6,1,0)*1</f>
        <v>0</v>
      </c>
      <c r="Q7" s="168"/>
      <c r="R7" s="28"/>
      <c r="S7" s="29"/>
      <c r="T7" s="167">
        <f>IF(AND(R6=0,R7=0),0,1)*0+IF(AND(R6&gt;S6,R7&gt;S7),1,0)*2+IF(AND(R6&lt;S6,R7&lt;S7),1,0)*IF(AND(R6=0,R7=0),0,1)+IF(T6&gt;U6,1,0)*2+IF(T6&lt;U6,1,0)*1</f>
        <v>0</v>
      </c>
      <c r="U7" s="168"/>
      <c r="V7" s="10"/>
      <c r="W7" s="11"/>
      <c r="X7" s="167">
        <f>IF(AND(V6=0,V7=0),0,1)*0+IF(AND(V6&gt;W6,V7&gt;W7),1,0)*2+IF(AND(V6&lt;W6,V7&lt;W7),1,0)*IF(AND(V6=0,V7=0),0,1)+IF(X6&gt;Y6,1,0)*2+IF(X6&lt;Y6,1,0)*1</f>
        <v>0</v>
      </c>
      <c r="Y7" s="168"/>
      <c r="Z7" s="164"/>
      <c r="AA7" s="192"/>
      <c r="AB7" s="165"/>
      <c r="AC7" s="166"/>
      <c r="AD7" s="171"/>
      <c r="AE7" s="174"/>
      <c r="AF7" s="159"/>
      <c r="AH7" s="133"/>
      <c r="AI7" s="115"/>
      <c r="AJ7" s="115"/>
      <c r="AK7" s="117"/>
    </row>
    <row r="8" spans="1:37" ht="16.5" customHeight="1" thickTop="1" thickBot="1" x14ac:dyDescent="0.3">
      <c r="A8" s="135" t="s">
        <v>18</v>
      </c>
      <c r="B8" s="30">
        <f>G4</f>
        <v>3</v>
      </c>
      <c r="C8" s="31">
        <f>F4</f>
        <v>15</v>
      </c>
      <c r="D8" s="32">
        <f>I4</f>
        <v>0</v>
      </c>
      <c r="E8" s="33">
        <f>H4</f>
        <v>0</v>
      </c>
      <c r="F8" s="138"/>
      <c r="G8" s="139"/>
      <c r="H8" s="139"/>
      <c r="I8" s="140"/>
      <c r="J8" s="34">
        <v>10</v>
      </c>
      <c r="K8" s="35">
        <v>15</v>
      </c>
      <c r="L8" s="36"/>
      <c r="M8" s="37"/>
      <c r="N8" s="38">
        <v>17</v>
      </c>
      <c r="O8" s="35">
        <v>15</v>
      </c>
      <c r="P8" s="36"/>
      <c r="Q8" s="39"/>
      <c r="R8" s="40">
        <v>15</v>
      </c>
      <c r="S8" s="35">
        <v>10</v>
      </c>
      <c r="T8" s="41"/>
      <c r="U8" s="37"/>
      <c r="V8" s="42">
        <v>15</v>
      </c>
      <c r="W8" s="43">
        <v>3</v>
      </c>
      <c r="X8" s="41"/>
      <c r="Y8" s="37"/>
      <c r="Z8" s="147">
        <f>T9+P9+L9+D9+X9</f>
        <v>8</v>
      </c>
      <c r="AA8" s="149">
        <f>Z8+Z10</f>
        <v>8</v>
      </c>
      <c r="AB8" s="157">
        <f>J8+J9+L8+N8+N9+P8+D8+B8+B9+R8+R9+T8+V8+V9+X8</f>
        <v>119</v>
      </c>
      <c r="AC8" s="155">
        <f>K9+K8+M8+O9+O8+U8+E8+C8+C9+S8+S9+Q8+W8+W9+Y8</f>
        <v>117</v>
      </c>
      <c r="AD8" s="157">
        <f>AB8+AB10</f>
        <v>119</v>
      </c>
      <c r="AE8" s="155">
        <f>AC8+AC10</f>
        <v>117</v>
      </c>
      <c r="AF8" s="130" t="s">
        <v>25</v>
      </c>
      <c r="AH8" s="133">
        <f>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+IF(V8&gt;W8,1,0)+IF(V9&gt;W9,1,0)+IF(X8&gt;Y8,1,0)+IF(V10&gt;W10,1,0)+IF(V11&gt;W11,1,0)+IF(X10&gt;Y10,1,0)+IF(B8&gt;C8,1,0)+IF(B9&gt;C9,1,0)+IF(D8&gt;E8,1,0)+IF(B10&gt;C10,1,0)+IF(B11&gt;C11,1,0)+IF(D10&gt;E10,1,0)</f>
        <v>6</v>
      </c>
      <c r="AI8" s="115">
        <f>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+IF(V8&lt;W8,1,0)+IF(V9&lt;W9,1,0)+IF(X8&lt;Y8,1,0)+IF(V10&lt;W10,1,0)+IF(V11&lt;W11,1,0)+IF(X10&lt;Y10,1,0)+IF(B8&lt;C8,1,0)+IF(B9&lt;C9,1,0)+IF(D8&lt;E8,1,0)+IF(B10&lt;C10,1,0)+IF(B11&lt;C11,1,0)+IF(D10&lt;E10,1,0)</f>
        <v>4</v>
      </c>
      <c r="AJ8" s="115">
        <f t="shared" ref="AJ8" si="0">AH8/AI8</f>
        <v>1.5</v>
      </c>
      <c r="AK8" s="117">
        <f t="shared" ref="AK8" si="1">AD8/AE8</f>
        <v>1.017094017094017</v>
      </c>
    </row>
    <row r="9" spans="1:37" ht="15.75" customHeight="1" thickBot="1" x14ac:dyDescent="0.3">
      <c r="A9" s="136"/>
      <c r="B9" s="44">
        <f>G5</f>
        <v>10</v>
      </c>
      <c r="C9" s="45">
        <f>F5</f>
        <v>15</v>
      </c>
      <c r="D9" s="119">
        <f>IF(AND(B8=0,B9=0),0,1)*0+IF(AND(B8&gt;C8,B9&gt;C9),1,0)*2+IF(AND(B8&lt;C8,B9&lt;C9),1,0)*IF(AND(B8=0,B9=0),0,1)+IF(D8&gt;E8,1,0)*2+IF(D8&lt;E8,1,0)*1</f>
        <v>1</v>
      </c>
      <c r="E9" s="120"/>
      <c r="F9" s="141"/>
      <c r="G9" s="142"/>
      <c r="H9" s="142"/>
      <c r="I9" s="143"/>
      <c r="J9" s="46">
        <v>4</v>
      </c>
      <c r="K9" s="47">
        <v>15</v>
      </c>
      <c r="L9" s="119">
        <f>IF(AND(J8=0,J9=0),0,1)*0+IF(AND(J8&gt;K8,J9&gt;K9),1,0)*2+IF(AND(J8&lt;K8,J9&lt;K9),1,0)*IF(AND(J8=0,J9=0),0,1)+IF(L8&gt;M8,1,0)*2+IF(L8&lt;M8,1,0)*1</f>
        <v>1</v>
      </c>
      <c r="M9" s="120"/>
      <c r="N9" s="46">
        <v>15</v>
      </c>
      <c r="O9" s="47">
        <v>9</v>
      </c>
      <c r="P9" s="119">
        <f>IF(AND(N8=0,N9=0),0,1)*0+IF(AND(N8&gt;O8,N9&gt;O9),1,0)*2+IF(AND(N8&lt;O8,N9&lt;O9),1,0)*IF(AND(N8=0,N9=0),0,1)+IF(P8&gt;Q8,1,0)*2+IF(P8&lt;Q8,1,0)*1</f>
        <v>2</v>
      </c>
      <c r="Q9" s="120"/>
      <c r="R9" s="48">
        <v>15</v>
      </c>
      <c r="S9" s="47">
        <v>8</v>
      </c>
      <c r="T9" s="119">
        <f>IF(AND(R8=0,R9=0),0,1)*0+IF(AND(R8&gt;S8,R9&gt;S9),1,0)*2+IF(AND(R8&lt;S8,R9&lt;S9),1,0)*IF(AND(R8=0,R9=0),0,1)+IF(T8&gt;U8,1,0)*2+IF(T8&lt;U8,1,0)*1</f>
        <v>2</v>
      </c>
      <c r="U9" s="120"/>
      <c r="V9" s="47">
        <v>15</v>
      </c>
      <c r="W9" s="49">
        <v>12</v>
      </c>
      <c r="X9" s="119">
        <f>IF(AND(V8=0,V9=0),0,1)*0+IF(AND(V8&gt;W8,V9&gt;W9),1,0)*2+IF(AND(V8&lt;W8,V9&lt;W9),1,0)*IF(AND(V8=0,V9=0),0,1)+IF(X8&gt;Y8,1,0)*2+IF(X8&lt;Y8,1,0)*1</f>
        <v>2</v>
      </c>
      <c r="Y9" s="120"/>
      <c r="Z9" s="164"/>
      <c r="AA9" s="150"/>
      <c r="AB9" s="165"/>
      <c r="AC9" s="166"/>
      <c r="AD9" s="123"/>
      <c r="AE9" s="125"/>
      <c r="AF9" s="131"/>
      <c r="AH9" s="133"/>
      <c r="AI9" s="115"/>
      <c r="AJ9" s="115"/>
      <c r="AK9" s="117"/>
    </row>
    <row r="10" spans="1:37" ht="16.5" customHeight="1" thickTop="1" thickBot="1" x14ac:dyDescent="0.3">
      <c r="A10" s="136"/>
      <c r="B10" s="50">
        <f>G6</f>
        <v>0</v>
      </c>
      <c r="C10" s="51">
        <f>F6</f>
        <v>0</v>
      </c>
      <c r="D10" s="52">
        <f>I6</f>
        <v>0</v>
      </c>
      <c r="E10" s="53">
        <f>H6</f>
        <v>0</v>
      </c>
      <c r="F10" s="141"/>
      <c r="G10" s="142"/>
      <c r="H10" s="142"/>
      <c r="I10" s="143"/>
      <c r="J10" s="54"/>
      <c r="K10" s="55"/>
      <c r="L10" s="56"/>
      <c r="M10" s="37"/>
      <c r="N10" s="54"/>
      <c r="O10" s="55"/>
      <c r="P10" s="56"/>
      <c r="Q10" s="39"/>
      <c r="R10" s="57"/>
      <c r="S10" s="55"/>
      <c r="T10" s="39"/>
      <c r="U10" s="58"/>
      <c r="V10" s="42"/>
      <c r="W10" s="43"/>
      <c r="X10" s="39"/>
      <c r="Y10" s="58"/>
      <c r="Z10" s="147">
        <f>P11+L11+D11+T11+X11</f>
        <v>0</v>
      </c>
      <c r="AA10" s="150"/>
      <c r="AB10" s="157">
        <f>J10+J11+L10+N10+N11+P10+D10+B10+B11+R10+R11+T10+V10+V11+X10</f>
        <v>0</v>
      </c>
      <c r="AC10" s="155">
        <f>K11+K10+M10+O11+O10+U10+E10+C10+C11+S10+S11+Q10+W10+W11+Y10</f>
        <v>0</v>
      </c>
      <c r="AD10" s="123"/>
      <c r="AE10" s="125"/>
      <c r="AF10" s="131"/>
      <c r="AH10" s="133"/>
      <c r="AI10" s="115"/>
      <c r="AJ10" s="115"/>
      <c r="AK10" s="117"/>
    </row>
    <row r="11" spans="1:37" ht="15.75" customHeight="1" thickBot="1" x14ac:dyDescent="0.3">
      <c r="A11" s="160"/>
      <c r="B11" s="59">
        <f>G7</f>
        <v>0</v>
      </c>
      <c r="C11" s="60">
        <f>F7</f>
        <v>0</v>
      </c>
      <c r="D11" s="119">
        <f>IF(AND(B10=0,B11=0),0,1)*0+IF(AND(B10&gt;C10,B11&gt;C11),1,0)*2+IF(AND(B10&lt;C10,B11&lt;C11),1,0)*IF(AND(B10=0,B11=0),0,1)+IF(D10&gt;E10,1,0)*2+IF(D10&lt;E10,1,0)*1</f>
        <v>0</v>
      </c>
      <c r="E11" s="120"/>
      <c r="F11" s="161"/>
      <c r="G11" s="162"/>
      <c r="H11" s="162"/>
      <c r="I11" s="163"/>
      <c r="J11" s="61"/>
      <c r="K11" s="62"/>
      <c r="L11" s="119">
        <f>IF(AND(J10=0,J11=0),0,1)*0+IF(AND(J10&gt;K10,J11&gt;K11),1,0)*2+IF(AND(J10&lt;K10,J11&lt;K11),1,0)*IF(AND(J10=0,J11=0),0,1)+IF(L10&gt;M10,1,0)*2+IF(L10&lt;M10,1,0)*1</f>
        <v>0</v>
      </c>
      <c r="M11" s="120"/>
      <c r="N11" s="61"/>
      <c r="O11" s="62"/>
      <c r="P11" s="167">
        <f>IF(AND(N10=0,N11=0),0,1)*0+IF(AND(N10&gt;O10,N11&gt;O11),1,0)*2+IF(AND(N10&lt;O10,N11&lt;O11),1,0)*IF(AND(N10=0,N11=0),0,1)+IF(P10&gt;Q10,1,0)*2+IF(P10&lt;Q10,1,0)*1</f>
        <v>0</v>
      </c>
      <c r="Q11" s="168"/>
      <c r="R11" s="63"/>
      <c r="S11" s="62"/>
      <c r="T11" s="167">
        <f>IF(AND(R10=0,R11=0),0,1)*0+IF(AND(R10&gt;S10,R11&gt;S11),1,0)*2+IF(AND(R10&lt;S10,R11&lt;S11),1,0)*IF(AND(R10=0,R11=0),0,1)+IF(T10&gt;U10,1,0)*2+IF(T10&lt;U10,1,0)*1</f>
        <v>0</v>
      </c>
      <c r="U11" s="168"/>
      <c r="V11" s="39"/>
      <c r="W11" s="64"/>
      <c r="X11" s="167">
        <f>IF(AND(V10=0,V11=0),0,1)*0+IF(AND(V10&gt;W10,V11&gt;W11),1,0)*2+IF(AND(V10&lt;W10,V11&lt;W11),1,0)*IF(AND(V10=0,V11=0),0,1)+IF(X10&gt;Y10,1,0)*2+IF(X10&lt;Y10,1,0)*1</f>
        <v>0</v>
      </c>
      <c r="Y11" s="168"/>
      <c r="Z11" s="164"/>
      <c r="AA11" s="192"/>
      <c r="AB11" s="165"/>
      <c r="AC11" s="166"/>
      <c r="AD11" s="158"/>
      <c r="AE11" s="156"/>
      <c r="AF11" s="159"/>
      <c r="AH11" s="133"/>
      <c r="AI11" s="115"/>
      <c r="AJ11" s="115"/>
      <c r="AK11" s="117"/>
    </row>
    <row r="12" spans="1:37" ht="16.5" customHeight="1" thickTop="1" thickBot="1" x14ac:dyDescent="0.3">
      <c r="A12" s="135" t="s">
        <v>19</v>
      </c>
      <c r="B12" s="38">
        <f>K4</f>
        <v>8</v>
      </c>
      <c r="C12" s="35">
        <f>J4</f>
        <v>15</v>
      </c>
      <c r="D12" s="65">
        <f>M4</f>
        <v>0</v>
      </c>
      <c r="E12" s="37">
        <f>L4</f>
        <v>0</v>
      </c>
      <c r="F12" s="66">
        <f>K8</f>
        <v>15</v>
      </c>
      <c r="G12" s="67">
        <f>J8</f>
        <v>10</v>
      </c>
      <c r="H12" s="68">
        <f>M8</f>
        <v>0</v>
      </c>
      <c r="I12" s="39">
        <f>L8</f>
        <v>0</v>
      </c>
      <c r="J12" s="138"/>
      <c r="K12" s="139"/>
      <c r="L12" s="139"/>
      <c r="M12" s="140"/>
      <c r="N12" s="38">
        <v>15</v>
      </c>
      <c r="O12" s="35">
        <v>2</v>
      </c>
      <c r="P12" s="36"/>
      <c r="Q12" s="39"/>
      <c r="R12" s="40">
        <v>15</v>
      </c>
      <c r="S12" s="35">
        <v>6</v>
      </c>
      <c r="T12" s="39"/>
      <c r="U12" s="69"/>
      <c r="V12" s="66">
        <v>15</v>
      </c>
      <c r="W12" s="70">
        <v>7</v>
      </c>
      <c r="X12" s="39"/>
      <c r="Y12" s="69"/>
      <c r="Z12" s="147">
        <f>P13+H13+D13+T13+X13</f>
        <v>9</v>
      </c>
      <c r="AA12" s="149">
        <f>Z12+Z14</f>
        <v>9</v>
      </c>
      <c r="AB12" s="157">
        <f>H12+F12+F13+D12+B12+B13+N12+N13+P12+R12+R13+T12+V12+V13+X12</f>
        <v>136</v>
      </c>
      <c r="AC12" s="155">
        <f>I12+G12+G13+E12+C12+C13+O13+O12+U12+S12+S13+Q12+W12+W13+Y12</f>
        <v>73</v>
      </c>
      <c r="AD12" s="157">
        <f>AB12+AB14</f>
        <v>136</v>
      </c>
      <c r="AE12" s="155">
        <f>AC12+AC14</f>
        <v>73</v>
      </c>
      <c r="AF12" s="130" t="s">
        <v>24</v>
      </c>
      <c r="AH12" s="133">
        <f>IF(B12&gt;C12,1,0)+IF(B13&gt;C13,1,0)+IF(D12&gt;E12,1,0)+IF(B14&gt;C14,1,0)+IF(B15&gt;C15,1,0)+IF(D14&gt;E14,1,0)+IF(N12&gt;O12,1,0)+IF(N13&gt;O13,1,0)+IF(P12&gt;Q12,1,0)+IF(N14&gt;O14,1,0)+IF(N15&gt;O15,1,0)+IF(P14&gt;Q14,1,0)+IF(R12&gt;S12,1,0)+IF(R13&gt;S13,1,0)+IF(T12&gt;U12,1,0)+IF(R14&gt;S14,1,0)+IF(R15&gt;S15,1,0)+IF(T14&gt;U14,1,0)+IF(V12&gt;W12,1,0)+IF(V13&gt;W13,1,0)+IF(X12&gt;Y12,1,0)+IF(V14&gt;W14,1,0)+IF(V15&gt;W15,1,0)+IF(X14&gt;Y14,1,0)+IF(F12&gt;G12,1,0)+IF(F13&gt;G13,1,0)+IF(H12&gt;I12,1,0)+IF(F14&gt;G14,1,0)+IF(F15&gt;G15,1,0)+IF(H14&gt;I14,1,0)</f>
        <v>8</v>
      </c>
      <c r="AI12" s="115">
        <f>IF(B12&lt;C12,1,0)+IF(B13&lt;C13,1,0)+IF(D12&lt;E12,1,0)+IF(B14&lt;C14,1,0)+IF(B15&lt;C15,1,0)+IF(D14&lt;E14,1,0)+IF(N12&lt;O12,1,0)+IF(N13&lt;O13,1,0)+IF(P12&lt;Q12,1,0)+IF(N14&lt;O14,1,0)+IF(N15&lt;O15,1,0)+IF(P14&lt;Q14,1,0)+IF(R12&lt;S12,1,0)+IF(R13&lt;S13,1,0)+IF(T12&lt;U12,1,0)+IF(R14&lt;S14,1,0)+IF(R15&lt;S15,1,0)+IF(T14&lt;U14,1,0)+IF(V12&lt;W12,1,0)+IF(V13&lt;W13,1,0)+IF(X12&lt;Y12,1,0)+IF(V14&lt;W14,1,0)+IF(V15&lt;W15,1,0)+IF(X14&lt;Y14,1,0)+IF(F12&lt;G12,1,0)+IF(F13&lt;G13,1,0)+IF(H12&lt;I12,1,0)+IF(F14&lt;G14,1,0)+IF(F15&lt;G15,1,0)+IF(H14&lt;I14,1,0)</f>
        <v>2</v>
      </c>
      <c r="AJ12" s="115">
        <f t="shared" ref="AJ12" si="2">AH12/AI12</f>
        <v>4</v>
      </c>
      <c r="AK12" s="117">
        <f t="shared" ref="AK12" si="3">AD12/AE12</f>
        <v>1.8630136986301369</v>
      </c>
    </row>
    <row r="13" spans="1:37" ht="15.75" customHeight="1" thickBot="1" x14ac:dyDescent="0.3">
      <c r="A13" s="136"/>
      <c r="B13" s="46">
        <f>K5</f>
        <v>8</v>
      </c>
      <c r="C13" s="47">
        <f>J5</f>
        <v>15</v>
      </c>
      <c r="D13" s="119">
        <f>IF(AND(B12=0,B13=0),0,1)*0+IF(AND(B12&gt;C12,B13&gt;C13),1,0)*2+IF(AND(B12&lt;C12,B13&lt;C13),1,0)*IF(AND(B12=0,B13=0),0,1)+IF(D12&gt;E12,1,0)*2+IF(D12&lt;E12,1,0)*1</f>
        <v>1</v>
      </c>
      <c r="E13" s="120"/>
      <c r="F13" s="71">
        <f>K9</f>
        <v>15</v>
      </c>
      <c r="G13" s="49">
        <f>J9</f>
        <v>4</v>
      </c>
      <c r="H13" s="119">
        <f>IF(AND(F12=0,F13=0),0,1)*0+IF(AND(F12&gt;G12,F13&gt;G13),1,0)*2+IF(AND(F12&lt;G12,F13&lt;G13),1,0)*IF(AND(F12=0,F13=0),0,1)+IF(H12&gt;I12,1,0)*2+IF(H12&lt;I12,1,0)*1</f>
        <v>2</v>
      </c>
      <c r="I13" s="120"/>
      <c r="J13" s="141"/>
      <c r="K13" s="142"/>
      <c r="L13" s="142"/>
      <c r="M13" s="143"/>
      <c r="N13" s="46">
        <v>15</v>
      </c>
      <c r="O13" s="47">
        <v>4</v>
      </c>
      <c r="P13" s="119">
        <f>IF(AND(N12=0,N13=0),0,1)*0+IF(AND(N12&gt;O12,N13&gt;O13),1,0)*2+IF(AND(N12&lt;O12,N13&lt;O13),1,0)*IF(AND(N12=0,N13=0),0,1)+IF(P12&gt;Q12,1,0)*2+IF(P12&lt;Q12,1,0)*1</f>
        <v>2</v>
      </c>
      <c r="Q13" s="120"/>
      <c r="R13" s="48">
        <v>15</v>
      </c>
      <c r="S13" s="47">
        <v>5</v>
      </c>
      <c r="T13" s="119">
        <f>IF(AND(R12=0,R13=0),0,1)*0+IF(AND(R12&gt;S12,R13&gt;S13),1,0)*2+IF(AND(R12&lt;S12,R13&lt;S13),1,0)*IF(AND(R12=0,R13=0),0,1)+IF(T12&gt;U12,1,0)*2+IF(T12&lt;U12,1,0)*1</f>
        <v>2</v>
      </c>
      <c r="U13" s="120"/>
      <c r="V13" s="47">
        <v>15</v>
      </c>
      <c r="W13" s="49">
        <v>5</v>
      </c>
      <c r="X13" s="119">
        <f>IF(AND(V12=0,V13=0),0,1)*0+IF(AND(V12&gt;W12,V13&gt;W13),1,0)*2+IF(AND(V12&lt;W12,V13&lt;W13),1,0)*IF(AND(V12=0,V13=0),0,1)+IF(X12&gt;Y12,1,0)*2+IF(X12&lt;Y12,1,0)*1</f>
        <v>2</v>
      </c>
      <c r="Y13" s="120"/>
      <c r="Z13" s="164"/>
      <c r="AA13" s="150"/>
      <c r="AB13" s="165"/>
      <c r="AC13" s="166"/>
      <c r="AD13" s="123"/>
      <c r="AE13" s="125"/>
      <c r="AF13" s="131"/>
      <c r="AH13" s="133"/>
      <c r="AI13" s="115"/>
      <c r="AJ13" s="115"/>
      <c r="AK13" s="117"/>
    </row>
    <row r="14" spans="1:37" ht="16.5" customHeight="1" thickTop="1" thickBot="1" x14ac:dyDescent="0.3">
      <c r="A14" s="136"/>
      <c r="B14" s="54">
        <f>K6</f>
        <v>0</v>
      </c>
      <c r="C14" s="55">
        <f>J6</f>
        <v>0</v>
      </c>
      <c r="D14" s="56">
        <f>M6</f>
        <v>0</v>
      </c>
      <c r="E14" s="37">
        <f>L6</f>
        <v>0</v>
      </c>
      <c r="F14" s="42">
        <f>K10</f>
        <v>0</v>
      </c>
      <c r="G14" s="72">
        <f>J10</f>
        <v>0</v>
      </c>
      <c r="H14" s="73">
        <f>M10</f>
        <v>0</v>
      </c>
      <c r="I14" s="39">
        <f>L10</f>
        <v>0</v>
      </c>
      <c r="J14" s="141"/>
      <c r="K14" s="142"/>
      <c r="L14" s="142"/>
      <c r="M14" s="143"/>
      <c r="N14" s="54"/>
      <c r="O14" s="55"/>
      <c r="P14" s="56"/>
      <c r="Q14" s="39"/>
      <c r="R14" s="57"/>
      <c r="S14" s="55"/>
      <c r="T14" s="39"/>
      <c r="U14" s="58"/>
      <c r="V14" s="42"/>
      <c r="W14" s="43"/>
      <c r="X14" s="39"/>
      <c r="Y14" s="58"/>
      <c r="Z14" s="147">
        <f>P15+H15+D15+T15+X15</f>
        <v>0</v>
      </c>
      <c r="AA14" s="150"/>
      <c r="AB14" s="157">
        <f>H14+F14+F15+D14+B14+B15+N14+N15+P14+R14+R15+T14+V14+V15+X14</f>
        <v>0</v>
      </c>
      <c r="AC14" s="155">
        <f>I14+G14+G15+E14+C14+C15+O15+O14+U14+S14+S15+Q14+W14+W15+Y14</f>
        <v>0</v>
      </c>
      <c r="AD14" s="123"/>
      <c r="AE14" s="125"/>
      <c r="AF14" s="131"/>
      <c r="AH14" s="133"/>
      <c r="AI14" s="115"/>
      <c r="AJ14" s="115"/>
      <c r="AK14" s="117"/>
    </row>
    <row r="15" spans="1:37" ht="15.75" customHeight="1" thickBot="1" x14ac:dyDescent="0.3">
      <c r="A15" s="160"/>
      <c r="B15" s="61">
        <f>K7</f>
        <v>0</v>
      </c>
      <c r="C15" s="62">
        <f>J7</f>
        <v>0</v>
      </c>
      <c r="D15" s="119">
        <f>IF(AND(B14=0,B15=0),0,1)*0+IF(AND(B14&gt;C14,B15&gt;C15),1,0)*2+IF(AND(B14&lt;C14,B15&lt;C15),1,0)*IF(AND(B14=0,B15=0),0,1)+IF(D14&gt;E14,1,0)*2+IF(D14&lt;E14,1,0)*1</f>
        <v>0</v>
      </c>
      <c r="E15" s="120"/>
      <c r="F15" s="62">
        <f>K11</f>
        <v>0</v>
      </c>
      <c r="G15" s="74">
        <f>J11</f>
        <v>0</v>
      </c>
      <c r="H15" s="119">
        <f>IF(AND(F14=0,F15=0),0,1)*0+IF(AND(F14&gt;G14,F15&gt;G15),1,0)*2+IF(AND(F14&lt;G14,F15&lt;G15),1,0)*IF(AND(F14=0,F15=0),0,1)+IF(H14&gt;I14,1,0)*2+IF(H14&lt;I14,1,0)*1</f>
        <v>0</v>
      </c>
      <c r="I15" s="120"/>
      <c r="J15" s="161"/>
      <c r="K15" s="162"/>
      <c r="L15" s="162"/>
      <c r="M15" s="163"/>
      <c r="N15" s="61"/>
      <c r="O15" s="62"/>
      <c r="P15" s="119">
        <f>IF(AND(N14=0,N15=0),0,1)*0+IF(AND(N14&gt;O14,N15&gt;O15),1,0)*2+IF(AND(N14&lt;O14,N15&lt;O15),1,0)*IF(AND(N14=0,N15=0),0,1)+IF(P14&gt;Q14,1,0)*2+IF(P14&lt;Q14,1,0)*1</f>
        <v>0</v>
      </c>
      <c r="Q15" s="120"/>
      <c r="R15" s="63"/>
      <c r="S15" s="62"/>
      <c r="T15" s="119">
        <f>IF(AND(R14=0,R15=0),0,1)*0+IF(AND(R14&gt;S14,R15&gt;S15),1,0)*2+IF(AND(R14&lt;S14,R15&lt;S15),1,0)*IF(AND(R14=0,R15=0),0,1)+IF(T14&gt;U14,1,0)*2+IF(T14&lt;U14,1,0)*1</f>
        <v>0</v>
      </c>
      <c r="U15" s="120"/>
      <c r="V15" s="39"/>
      <c r="W15" s="64"/>
      <c r="X15" s="119">
        <f>IF(AND(V14=0,V15=0),0,1)*0+IF(AND(V14&gt;W14,V15&gt;W15),1,0)*2+IF(AND(V14&lt;W14,V15&lt;W15),1,0)*IF(AND(V14=0,V15=0),0,1)+IF(X14&gt;Y14,1,0)*2+IF(X14&lt;Y14,1,0)*1</f>
        <v>0</v>
      </c>
      <c r="Y15" s="120"/>
      <c r="Z15" s="164"/>
      <c r="AA15" s="192"/>
      <c r="AB15" s="165"/>
      <c r="AC15" s="166"/>
      <c r="AD15" s="158"/>
      <c r="AE15" s="156"/>
      <c r="AF15" s="159"/>
      <c r="AH15" s="133"/>
      <c r="AI15" s="115"/>
      <c r="AJ15" s="115"/>
      <c r="AK15" s="117"/>
    </row>
    <row r="16" spans="1:37" ht="16.5" customHeight="1" thickTop="1" thickBot="1" x14ac:dyDescent="0.3">
      <c r="A16" s="135" t="s">
        <v>20</v>
      </c>
      <c r="B16" s="38">
        <f>O4</f>
        <v>6</v>
      </c>
      <c r="C16" s="35">
        <f>N4</f>
        <v>15</v>
      </c>
      <c r="D16" s="65">
        <f>Q4</f>
        <v>0</v>
      </c>
      <c r="E16" s="75">
        <f>P4</f>
        <v>0</v>
      </c>
      <c r="F16" s="66">
        <f>O8</f>
        <v>15</v>
      </c>
      <c r="G16" s="67">
        <f>N8</f>
        <v>17</v>
      </c>
      <c r="H16" s="68">
        <f>Q8</f>
        <v>0</v>
      </c>
      <c r="I16" s="76">
        <f>P8</f>
        <v>0</v>
      </c>
      <c r="J16" s="38">
        <f>O12</f>
        <v>2</v>
      </c>
      <c r="K16" s="35">
        <f>N12</f>
        <v>15</v>
      </c>
      <c r="L16" s="65">
        <f>Q12</f>
        <v>0</v>
      </c>
      <c r="M16" s="75">
        <f>P12</f>
        <v>0</v>
      </c>
      <c r="N16" s="138"/>
      <c r="O16" s="139"/>
      <c r="P16" s="139"/>
      <c r="Q16" s="140"/>
      <c r="R16" s="77">
        <v>15</v>
      </c>
      <c r="S16" s="78">
        <v>8</v>
      </c>
      <c r="T16" s="79"/>
      <c r="U16" s="80"/>
      <c r="V16" s="77">
        <v>15</v>
      </c>
      <c r="W16" s="31">
        <v>10</v>
      </c>
      <c r="X16" s="79">
        <v>11</v>
      </c>
      <c r="Y16" s="80">
        <v>9</v>
      </c>
      <c r="Z16" s="147">
        <f>H17+D17+L17+T17+X17</f>
        <v>7</v>
      </c>
      <c r="AA16" s="149">
        <f>Z16+Z18</f>
        <v>7</v>
      </c>
      <c r="AB16" s="157">
        <f>J16+J17+L16+B16+B17+D16+F16+F17+H16+R16+R17+T16+V16+V17+X16</f>
        <v>112</v>
      </c>
      <c r="AC16" s="155">
        <f>K17+K16+M16+C17+C16+E16+I16+G16+G17+S16+S17+U16+W16+W17+Y16</f>
        <v>146</v>
      </c>
      <c r="AD16" s="157">
        <f>AB16+AB18</f>
        <v>112</v>
      </c>
      <c r="AE16" s="155">
        <f>AC16+AC18</f>
        <v>146</v>
      </c>
      <c r="AF16" s="130" t="s">
        <v>26</v>
      </c>
      <c r="AH16" s="133">
        <f>IF(J16&gt;K16,1,0)+IF(J17&gt;K17,1,0)+IF(L16&gt;M16,1,0)+IF(J18&gt;K18,1,0)+IF(J19&gt;K19,1,0)+IF(L18&gt;M18,1,0)+IF(B16&gt;C16,1,0)+IF(B17&gt;C17,1,0)+IF(D16&gt;E16,1,0)+IF(B18&gt;C18,1,0)+IF(B19&gt;C19,1,0)+IF(D18&gt;E18,1,0)+IF(R16&gt;S16,1,0)+IF(R17&gt;S17,1,0)+IF(T16&gt;U16,1,0)+IF(R18&gt;S18,1,0)+IF(R19&gt;S19,1,0)+IF(T18&gt;U18,1,0)+IF(V16&gt;W16,1,0)+IF(V17&gt;W17,1,0)+IF(X16&gt;Y16,1,0)+IF(V18&gt;W18,1,0)+IF(V19&gt;W19,1,0)+IF(X18&gt;Y18,1,0)+IF(F16&gt;G16,1,0)+IF(F17&gt;G17,1,0)+IF(H16&gt;I16,1,0)+IF(F18&gt;G18,1,0)+IF(F19&gt;G19,1,0)+IF(H18&gt;I18,1,0)</f>
        <v>4</v>
      </c>
      <c r="AI16" s="115">
        <f>IF(J16&lt;K16,1,0)+IF(J17&lt;K17,1,0)+IF(L16&lt;M16,1,0)+IF(J18&lt;K18,1,0)+IF(J19&lt;K19,1,0)+IF(L18&lt;M18,1,0)+IF(B16&lt;C16,1,0)+IF(B17&lt;C17,1,0)+IF(D16&lt;E16,1,0)+IF(B18&lt;C18,1,0)+IF(B19&lt;C19,1,0)+IF(D18&lt;E18,1,0)+IF(R16&lt;S16,1,0)+IF(R17&lt;S17,1,0)+IF(T16&lt;U16,1,0)+IF(R18&lt;S18,1,0)+IF(R19&lt;S19,1,0)+IF(T18&lt;U18,1,0)+IF(V16&lt;W16,1,0)+IF(V17&lt;W17,1,0)+IF(X16&lt;Y16,1,0)+IF(V18&lt;W18,1,0)+IF(V19&lt;W19,1,0)+IF(X18&lt;Y18,1,0)+IF(F16&lt;G16,1,0)+IF(F17&lt;G17,1,0)+IF(H16&lt;I16,1,0)+IF(F18&lt;G18,1,0)+IF(F19&lt;G19,1,0)+IF(H18&lt;I18,1,0)</f>
        <v>7</v>
      </c>
      <c r="AJ16" s="115">
        <f t="shared" ref="AJ16" si="4">AH16/AI16</f>
        <v>0.5714285714285714</v>
      </c>
      <c r="AK16" s="117">
        <f t="shared" ref="AK16" si="5">AD16/AE16</f>
        <v>0.76712328767123283</v>
      </c>
    </row>
    <row r="17" spans="1:37" ht="15.75" customHeight="1" thickBot="1" x14ac:dyDescent="0.3">
      <c r="A17" s="136"/>
      <c r="B17" s="46">
        <f>O5</f>
        <v>8</v>
      </c>
      <c r="C17" s="47">
        <f>N5</f>
        <v>15</v>
      </c>
      <c r="D17" s="119">
        <f>IF(AND(B16=0,B17=0),0,1)*0+IF(AND(B16&gt;C16,B17&gt;C17),1,0)*2+IF(AND(B16&lt;C16,B17&lt;C17),1,0)*IF(AND(B16=0,B17=0),0,1)+IF(D16&gt;E16,1,0)*2+IF(D16&lt;E16,1,0)*1</f>
        <v>1</v>
      </c>
      <c r="E17" s="120"/>
      <c r="F17" s="47">
        <f>O9</f>
        <v>9</v>
      </c>
      <c r="G17" s="49">
        <f>N9</f>
        <v>15</v>
      </c>
      <c r="H17" s="119">
        <f>IF(AND(F16=0,F17=0),0,1)*0+IF(AND(F16&gt;G16,F17&gt;G17),1,0)*2+IF(AND(F16&lt;G16,F17&lt;G17),1,0)*IF(AND(F16=0,F17=0),0,1)+IF(H16&gt;I16,1,0)*2+IF(H16&lt;I16,1,0)*1</f>
        <v>1</v>
      </c>
      <c r="I17" s="120"/>
      <c r="J17" s="46">
        <f>O13</f>
        <v>4</v>
      </c>
      <c r="K17" s="47">
        <f>N13</f>
        <v>15</v>
      </c>
      <c r="L17" s="119">
        <f>IF(AND(J16=0,J17=0),0,1)*0+IF(AND(J16&gt;K16,J17&gt;K17),1,0)*2+IF(AND(J16&lt;K16,J17&lt;K17),1,0)*IF(AND(J16=0,J17=0),0,1)+IF(L16&gt;M16,1,0)*2+IF(L16&lt;M16,1,0)*1</f>
        <v>1</v>
      </c>
      <c r="M17" s="120"/>
      <c r="N17" s="141"/>
      <c r="O17" s="142"/>
      <c r="P17" s="142"/>
      <c r="Q17" s="143"/>
      <c r="R17" s="81">
        <v>15</v>
      </c>
      <c r="S17" s="82">
        <v>12</v>
      </c>
      <c r="T17" s="119">
        <f>IF(AND(R16=0,R17=0),0,1)*0+IF(AND(R16&gt;S16,R17&gt;S17),1,0)*2+IF(AND(R16&lt;S16,R17&lt;S17),1,0)*IF(AND(R16=0,R17=0),0,1)+IF(T16&gt;U16,1,0)*2+IF(T16&lt;U16,1,0)*1</f>
        <v>2</v>
      </c>
      <c r="U17" s="120"/>
      <c r="V17" s="82">
        <v>12</v>
      </c>
      <c r="W17" s="45">
        <v>15</v>
      </c>
      <c r="X17" s="119">
        <f>IF(AND(V16=0,V17=0),0,1)*0+IF(AND(V16&gt;W16,V17&gt;W17),1,0)*2+IF(AND(V16&lt;W16,V17&lt;W17),1,0)*IF(AND(V16=0,V17=0),0,1)+IF(X16&gt;Y16,1,0)*2+IF(X16&lt;Y16,1,0)*1</f>
        <v>2</v>
      </c>
      <c r="Y17" s="120"/>
      <c r="Z17" s="164"/>
      <c r="AA17" s="150"/>
      <c r="AB17" s="165"/>
      <c r="AC17" s="166"/>
      <c r="AD17" s="123"/>
      <c r="AE17" s="125"/>
      <c r="AF17" s="131"/>
      <c r="AH17" s="133"/>
      <c r="AI17" s="115"/>
      <c r="AJ17" s="115"/>
      <c r="AK17" s="117"/>
    </row>
    <row r="18" spans="1:37" ht="16.5" customHeight="1" thickTop="1" thickBot="1" x14ac:dyDescent="0.3">
      <c r="A18" s="136"/>
      <c r="B18" s="54">
        <f>O6</f>
        <v>0</v>
      </c>
      <c r="C18" s="55">
        <f>N6</f>
        <v>0</v>
      </c>
      <c r="D18" s="83">
        <f>Q6</f>
        <v>0</v>
      </c>
      <c r="E18" s="37">
        <f>P6</f>
        <v>0</v>
      </c>
      <c r="F18" s="42">
        <f>O10</f>
        <v>0</v>
      </c>
      <c r="G18" s="72">
        <f>N10</f>
        <v>0</v>
      </c>
      <c r="H18" s="84">
        <f>Q10</f>
        <v>0</v>
      </c>
      <c r="I18" s="39">
        <f>P10</f>
        <v>0</v>
      </c>
      <c r="J18" s="54">
        <f>O14</f>
        <v>0</v>
      </c>
      <c r="K18" s="55">
        <f>N14</f>
        <v>0</v>
      </c>
      <c r="L18" s="83">
        <f>Q14</f>
        <v>0</v>
      </c>
      <c r="M18" s="37">
        <f>P14</f>
        <v>0</v>
      </c>
      <c r="N18" s="141"/>
      <c r="O18" s="142"/>
      <c r="P18" s="142"/>
      <c r="Q18" s="143"/>
      <c r="R18" s="85"/>
      <c r="S18" s="86"/>
      <c r="T18" s="87"/>
      <c r="U18" s="88"/>
      <c r="V18" s="50"/>
      <c r="W18" s="51"/>
      <c r="X18" s="87"/>
      <c r="Y18" s="88"/>
      <c r="Z18" s="147">
        <f>D19+H19+L19+T19+X19</f>
        <v>0</v>
      </c>
      <c r="AA18" s="150"/>
      <c r="AB18" s="157">
        <f>F19+J19+R18+R19+T18+J18+L18+B18+D18+F18+H18+B19+V18+V19+X18</f>
        <v>0</v>
      </c>
      <c r="AC18" s="155">
        <f>K18+M18+C18+E18+I18+G18+C19+G19+K19+S18+S19+U18+W18+W19+Y18</f>
        <v>0</v>
      </c>
      <c r="AD18" s="123"/>
      <c r="AE18" s="125"/>
      <c r="AF18" s="131"/>
      <c r="AH18" s="133"/>
      <c r="AI18" s="115"/>
      <c r="AJ18" s="115"/>
      <c r="AK18" s="117"/>
    </row>
    <row r="19" spans="1:37" ht="15.75" customHeight="1" thickBot="1" x14ac:dyDescent="0.3">
      <c r="A19" s="160"/>
      <c r="B19" s="61">
        <f>O7</f>
        <v>0</v>
      </c>
      <c r="C19" s="62">
        <f>N7</f>
        <v>0</v>
      </c>
      <c r="D19" s="119">
        <f>IF(AND(B18=0,B19=0),0,1)*0+IF(AND(B18&gt;C18,B19&gt;C19),1,0)*2+IF(AND(B18&lt;C18,B19&lt;C19),1,0)*IF(AND(B18=0,B19=0),0,1)+IF(D18&gt;E18,1,0)*2+IF(D18&lt;E18,1,0)*1</f>
        <v>0</v>
      </c>
      <c r="E19" s="120"/>
      <c r="F19" s="62">
        <f>O11</f>
        <v>0</v>
      </c>
      <c r="G19" s="74">
        <f>N11</f>
        <v>0</v>
      </c>
      <c r="H19" s="119">
        <f>IF(AND(F18=0,F19=0),0,1)*0+IF(AND(F18&gt;G18,F19&gt;G19),1,0)*2+IF(AND(F18&lt;G18,F19&lt;G19),1,0)*IF(AND(F18=0,F19=0),0,1)+IF(H18&gt;I18,1,0)*2+IF(H18&lt;I18,1,0)*1</f>
        <v>0</v>
      </c>
      <c r="I19" s="120"/>
      <c r="J19" s="61">
        <f>O15</f>
        <v>0</v>
      </c>
      <c r="K19" s="62">
        <f>N15</f>
        <v>0</v>
      </c>
      <c r="L19" s="119">
        <f>IF(AND(J18=0,J19=0),0,1)*0+IF(AND(J18&gt;K18,J19&gt;K19),1,0)*2+IF(AND(J18&lt;K18,J19&lt;K19),1,0)*IF(AND(J18=0,J19=0),0,1)+IF(L18&gt;M18,1,0)*2+IF(L18&lt;M18,1,0)*1</f>
        <v>0</v>
      </c>
      <c r="M19" s="120"/>
      <c r="N19" s="161"/>
      <c r="O19" s="162"/>
      <c r="P19" s="162"/>
      <c r="Q19" s="163"/>
      <c r="R19" s="89"/>
      <c r="S19" s="90"/>
      <c r="T19" s="119">
        <f>IF(AND(R18=0,R19=0),0,1)*0+IF(AND(R18&gt;S18,R19&gt;S19),1,0)*2+IF(AND(R18&lt;S18,R19&lt;S19),1,0)*IF(AND(R18=0,R19=0),0,1)+IF(T18&gt;U18,1,0)*2+IF(T18&lt;U18,1,0)*1</f>
        <v>0</v>
      </c>
      <c r="U19" s="120"/>
      <c r="V19" s="90"/>
      <c r="W19" s="60"/>
      <c r="X19" s="119">
        <f>IF(AND(V18=0,V19=0),0,1)*0+IF(AND(V18&gt;W18,V19&gt;W19),1,0)*2+IF(AND(V18&lt;W18,V19&lt;W19),1,0)*IF(AND(V18=0,V19=0),0,1)+IF(X18&gt;Y18,1,0)*2+IF(X18&lt;Y18,1,0)*1</f>
        <v>0</v>
      </c>
      <c r="Y19" s="120"/>
      <c r="Z19" s="148"/>
      <c r="AA19" s="192"/>
      <c r="AB19" s="158"/>
      <c r="AC19" s="156"/>
      <c r="AD19" s="158"/>
      <c r="AE19" s="156"/>
      <c r="AF19" s="159"/>
      <c r="AH19" s="133"/>
      <c r="AI19" s="115"/>
      <c r="AJ19" s="115"/>
      <c r="AK19" s="117"/>
    </row>
    <row r="20" spans="1:37" ht="16.5" customHeight="1" thickTop="1" thickBot="1" x14ac:dyDescent="0.3">
      <c r="A20" s="135" t="s">
        <v>21</v>
      </c>
      <c r="B20" s="38">
        <f>S4</f>
        <v>4</v>
      </c>
      <c r="C20" s="91">
        <f>R4</f>
        <v>15</v>
      </c>
      <c r="D20" s="68">
        <f>U4</f>
        <v>0</v>
      </c>
      <c r="E20" s="75">
        <f>T4</f>
        <v>0</v>
      </c>
      <c r="F20" s="66">
        <f>S8</f>
        <v>10</v>
      </c>
      <c r="G20" s="67">
        <f>R8</f>
        <v>15</v>
      </c>
      <c r="H20" s="68">
        <f>U8</f>
        <v>0</v>
      </c>
      <c r="I20" s="39">
        <f>T8</f>
        <v>0</v>
      </c>
      <c r="J20" s="38">
        <f>S12</f>
        <v>6</v>
      </c>
      <c r="K20" s="91">
        <f>R12</f>
        <v>15</v>
      </c>
      <c r="L20" s="68">
        <f>U12</f>
        <v>0</v>
      </c>
      <c r="M20" s="37">
        <f>T12</f>
        <v>0</v>
      </c>
      <c r="N20" s="77">
        <f>S16</f>
        <v>8</v>
      </c>
      <c r="O20" s="92">
        <f>R16</f>
        <v>15</v>
      </c>
      <c r="P20" s="32">
        <f>U16</f>
        <v>0</v>
      </c>
      <c r="Q20" s="53">
        <f>T16</f>
        <v>0</v>
      </c>
      <c r="R20" s="138"/>
      <c r="S20" s="139"/>
      <c r="T20" s="139"/>
      <c r="U20" s="140"/>
      <c r="V20" s="77">
        <v>13</v>
      </c>
      <c r="W20" s="31">
        <v>15</v>
      </c>
      <c r="X20" s="87"/>
      <c r="Y20" s="80"/>
      <c r="Z20" s="147">
        <f>P21+L21+H21+D21+X21</f>
        <v>5</v>
      </c>
      <c r="AA20" s="149">
        <f>Z20+Z22</f>
        <v>5</v>
      </c>
      <c r="AB20" s="157">
        <f>P20+N20+N21+L20+J20+J21+H20+F20+F21+D20+B20+B21+V20+V21+X20</f>
        <v>80</v>
      </c>
      <c r="AC20" s="155">
        <f>Q20+O20+O21+M20+K20+K21+I20+G20+G21+E20+C20+C21+W20+W21+Y20</f>
        <v>150</v>
      </c>
      <c r="AD20" s="157">
        <f>AB20+AB22</f>
        <v>80</v>
      </c>
      <c r="AE20" s="155">
        <f>AC20+AC22</f>
        <v>150</v>
      </c>
      <c r="AF20" s="130" t="s">
        <v>28</v>
      </c>
      <c r="AH20" s="133">
        <f>IF(J20&gt;K20,1,0)+IF(J21&gt;K21,1,0)+IF(L20&gt;M20,1,0)+IF(J22&gt;K22,1,0)+IF(J23&gt;K23,1,0)+IF(L22&gt;M22,1,0)+IF(N20&gt;O20,1,0)+IF(N21&gt;O21,1,0)+IF(P20&gt;Q20,1,0)+IF(N22&gt;O22,1,0)+IF(N23&gt;O23,1,0)+IF(P22&gt;Q22,1,0)+IF(B20&gt;C20,1,0)+IF(B21&gt;C21,1,0)+IF(D20&gt;E20,1,0)+IF(B22&gt;C22,1,0)+IF(B23&gt;C23,1,0)+IF(D22&gt;E22,1,0)+IF(V20&gt;W20,1,0)+IF(V21&gt;W21,1,0)+IF(X20&gt;Y20,1,0)+IF(V22&gt;W22,1,0)+IF(V23&gt;W23,1,0)+IF(X22&gt;Y22,1,0)+IF(F20&gt;G20,1,0)+IF(F21&gt;G21,1,0)+IF(H20&gt;I20,1,0)+IF(F22&gt;G22,1,0)+IF(F23&gt;G23,1,0)+IF(H22&gt;I22,1,0)</f>
        <v>0</v>
      </c>
      <c r="AI20" s="115">
        <f>IF(J20&lt;K20,1,0)+IF(J21&lt;K21,1,0)+IF(L20&lt;M20,1,0)+IF(J22&lt;K22,1,0)+IF(J23&lt;K23,1,0)+IF(L22&lt;M22,1,0)+IF(N20&lt;O20,1,0)+IF(N21&lt;O21,1,0)+IF(P20&lt;Q20,1,0)+IF(N22&lt;O22,1,0)+IF(N23&lt;O23,1,0)+IF(P22&lt;Q22,1,0)+IF(B20&lt;C20,1,0)+IF(B21&lt;C21,1,0)+IF(D20&lt;E20,1,0)+IF(B22&lt;C22,1,0)+IF(B23&lt;C23,1,0)+IF(D22&lt;E22,1,0)+IF(V20&lt;W20,1,0)+IF(V21&lt;W21,1,0)+IF(X20&lt;Y20,1,0)+IF(V22&lt;W22,1,0)+IF(V23&lt;W23,1,0)+IF(X22&lt;Y22,1,0)+IF(F20&lt;G20,1,0)+IF(F21&lt;G21,1,0)+IF(H20&lt;I20,1,0)+IF(F22&lt;G22,1,0)+IF(F23&lt;G23,1,0)+IF(H22&lt;I22,1,0)</f>
        <v>10</v>
      </c>
      <c r="AJ20" s="115">
        <f t="shared" ref="AJ20" si="6">AH20/AI20</f>
        <v>0</v>
      </c>
      <c r="AK20" s="117">
        <f t="shared" ref="AK20" si="7">AD20/AE20</f>
        <v>0.53333333333333333</v>
      </c>
    </row>
    <row r="21" spans="1:37" ht="15.75" customHeight="1" thickBot="1" x14ac:dyDescent="0.3">
      <c r="A21" s="136"/>
      <c r="B21" s="46">
        <f>S5</f>
        <v>2</v>
      </c>
      <c r="C21" s="47">
        <f>R5</f>
        <v>15</v>
      </c>
      <c r="D21" s="119">
        <f>IF(AND(B20=0,B21=0),0,1)*0+IF(AND(B20&gt;C20,B21&gt;C21),1,0)*2+IF(AND(B20&lt;C20,B21&lt;C21),1,0)*IF(AND(B20=0,B21=0),0,1)+IF(D20&gt;E20,1,0)*2+IF(D20&lt;E20,1,0)*1</f>
        <v>1</v>
      </c>
      <c r="E21" s="120"/>
      <c r="F21" s="47">
        <f>S9</f>
        <v>8</v>
      </c>
      <c r="G21" s="49">
        <f>R9</f>
        <v>15</v>
      </c>
      <c r="H21" s="119">
        <f>IF(AND(F20=0,F21=0),0,1)*0+IF(AND(F20&gt;G20,F21&gt;G21),1,0)*2+IF(AND(F20&lt;G20,F21&lt;G21),1,0)*IF(AND(F20=0,F21=0),0,1)+IF(H20&gt;I20,1,0)*2+IF(H20&lt;I20,1,0)*1</f>
        <v>1</v>
      </c>
      <c r="I21" s="120"/>
      <c r="J21" s="46">
        <f>S13</f>
        <v>5</v>
      </c>
      <c r="K21" s="47">
        <f>R13</f>
        <v>15</v>
      </c>
      <c r="L21" s="119">
        <f>IF(AND(J20=0,J21=0),0,1)*0+IF(AND(J20&gt;K20,J21&gt;K21),1,0)*2+IF(AND(J20&lt;K20,J21&lt;K21),1,0)*IF(AND(J20=0,J21=0),0,1)+IF(L20&gt;M20,1,0)*2+IF(L20&lt;M20,1,0)*1</f>
        <v>1</v>
      </c>
      <c r="M21" s="120"/>
      <c r="N21" s="81">
        <f>S17</f>
        <v>12</v>
      </c>
      <c r="O21" s="82">
        <f>R17</f>
        <v>15</v>
      </c>
      <c r="P21" s="119">
        <f>IF(AND(N20=0,N21=0),0,1)*0+IF(AND(N20&gt;O20,N21&gt;O21),1,0)*2+IF(AND(N20&lt;O20,N21&lt;O21),1,0)*IF(AND(N20=0,N21=0),0,1)+IF(P20&gt;Q20,1,0)*2+IF(P20&lt;Q20,1,0)*1</f>
        <v>1</v>
      </c>
      <c r="Q21" s="120"/>
      <c r="R21" s="141"/>
      <c r="S21" s="142"/>
      <c r="T21" s="142"/>
      <c r="U21" s="143"/>
      <c r="V21" s="44">
        <v>12</v>
      </c>
      <c r="W21" s="93">
        <v>15</v>
      </c>
      <c r="X21" s="119">
        <f>IF(AND(V20=0,V21=0),0,1)*0+IF(AND(V20&gt;W20,V21&gt;W21),1,0)*2+IF(AND(V20&lt;W20,V21&lt;W21),1,0)*IF(AND(V20=0,V21=0),0,1)+IF(X20&gt;Y20,1,0)*2+IF(X20&lt;Y20,1,0)*1</f>
        <v>1</v>
      </c>
      <c r="Y21" s="120"/>
      <c r="Z21" s="148"/>
      <c r="AA21" s="150"/>
      <c r="AB21" s="158"/>
      <c r="AC21" s="156"/>
      <c r="AD21" s="123"/>
      <c r="AE21" s="125"/>
      <c r="AF21" s="131"/>
      <c r="AH21" s="133"/>
      <c r="AI21" s="115"/>
      <c r="AJ21" s="115"/>
      <c r="AK21" s="117"/>
    </row>
    <row r="22" spans="1:37" ht="15.75" customHeight="1" thickTop="1" thickBot="1" x14ac:dyDescent="0.3">
      <c r="A22" s="136"/>
      <c r="B22" s="54">
        <f>S6</f>
        <v>0</v>
      </c>
      <c r="C22" s="55">
        <f>R6</f>
        <v>0</v>
      </c>
      <c r="D22" s="84">
        <f>U6</f>
        <v>0</v>
      </c>
      <c r="E22" s="37">
        <f>T6</f>
        <v>0</v>
      </c>
      <c r="F22" s="42">
        <f>S10</f>
        <v>0</v>
      </c>
      <c r="G22" s="72">
        <f>R10</f>
        <v>0</v>
      </c>
      <c r="H22" s="84">
        <f>U10</f>
        <v>0</v>
      </c>
      <c r="I22" s="39">
        <f>T10</f>
        <v>0</v>
      </c>
      <c r="J22" s="54">
        <f>S14</f>
        <v>0</v>
      </c>
      <c r="K22" s="94">
        <f>R14</f>
        <v>0</v>
      </c>
      <c r="L22" s="84">
        <f>U14</f>
        <v>0</v>
      </c>
      <c r="M22" s="37">
        <f>T14</f>
        <v>0</v>
      </c>
      <c r="N22" s="85">
        <f>S18</f>
        <v>0</v>
      </c>
      <c r="O22" s="95">
        <f>R18</f>
        <v>0</v>
      </c>
      <c r="P22" s="96">
        <f>U18</f>
        <v>0</v>
      </c>
      <c r="Q22" s="53">
        <f>T18</f>
        <v>0</v>
      </c>
      <c r="R22" s="141"/>
      <c r="S22" s="142"/>
      <c r="T22" s="142"/>
      <c r="U22" s="143"/>
      <c r="V22" s="85"/>
      <c r="W22" s="51"/>
      <c r="X22" s="87"/>
      <c r="Y22" s="88"/>
      <c r="Z22" s="147">
        <f>P23+L23+H23+D23+X23</f>
        <v>0</v>
      </c>
      <c r="AA22" s="150"/>
      <c r="AB22" s="152">
        <f>P22+N22+N23+L22+J22+J23+H22+F22+F23+D22+B22+B23+V22+V23+X22</f>
        <v>0</v>
      </c>
      <c r="AC22" s="129">
        <f>Q22+O22+O23+M22+K22+K23+I22+G22+G23+E22+C22+C23+W22+W23+Y22</f>
        <v>0</v>
      </c>
      <c r="AD22" s="123"/>
      <c r="AE22" s="125"/>
      <c r="AF22" s="131"/>
      <c r="AH22" s="133"/>
      <c r="AI22" s="115"/>
      <c r="AJ22" s="115"/>
      <c r="AK22" s="117"/>
    </row>
    <row r="23" spans="1:37" ht="15.75" customHeight="1" thickTop="1" thickBot="1" x14ac:dyDescent="0.3">
      <c r="A23" s="160"/>
      <c r="B23" s="61">
        <f>S7</f>
        <v>0</v>
      </c>
      <c r="C23" s="62">
        <f>R7</f>
        <v>0</v>
      </c>
      <c r="D23" s="119">
        <f>IF(AND(B22=0,B23=0),0,1)*0+IF(AND(B22&gt;C22,B23&gt;C23),1,0)*2+IF(AND(B22&lt;C22,B23&lt;C23),1,0)*IF(AND(B22=0,B23=0),0,1)+IF(D22&gt;E22,1,0)*2+IF(D22&lt;E22,1,0)*1</f>
        <v>0</v>
      </c>
      <c r="E23" s="120"/>
      <c r="F23" s="62">
        <f>S11</f>
        <v>0</v>
      </c>
      <c r="G23" s="74">
        <f>R11</f>
        <v>0</v>
      </c>
      <c r="H23" s="119">
        <f>IF(AND(F22=0,F23=0),0,1)*0+IF(AND(F22&gt;G22,F23&gt;G23),1,0)*2+IF(AND(F22&lt;G22,F23&lt;G23),1,0)*IF(AND(F22=0,F23=0),0,1)+IF(H22&gt;I22,1,0)*2+IF(H22&lt;I22,1,0)*1</f>
        <v>0</v>
      </c>
      <c r="I23" s="120"/>
      <c r="J23" s="61">
        <f>S15</f>
        <v>0</v>
      </c>
      <c r="K23" s="62">
        <f>R15</f>
        <v>0</v>
      </c>
      <c r="L23" s="119">
        <f>IF(AND(J22=0,J23=0),0,1)*0+IF(AND(J22&gt;K22,J23&gt;K23),1,0)*2+IF(AND(J22&lt;K22,J23&lt;K23),1,0)*IF(AND(J22=0,J23=0),0,1)+IF(L22&gt;M22,1,0)*2+IF(L22&lt;M22,1,0)*1</f>
        <v>0</v>
      </c>
      <c r="M23" s="120"/>
      <c r="N23" s="89">
        <f>S19</f>
        <v>0</v>
      </c>
      <c r="O23" s="90">
        <f>R19</f>
        <v>0</v>
      </c>
      <c r="P23" s="119">
        <f>IF(AND(N22=0,N23=0),0,1)*0+IF(AND(N22&gt;O22,N23&gt;O23),1,0)*2+IF(AND(N22&lt;O22,N23&lt;O23),1,0)*IF(AND(N22=0,N23=0),0,1)+IF(P22&gt;Q22,1,0)*2+IF(P22&lt;Q22,1,0)*1</f>
        <v>0</v>
      </c>
      <c r="Q23" s="120"/>
      <c r="R23" s="161"/>
      <c r="S23" s="162"/>
      <c r="T23" s="162"/>
      <c r="U23" s="163"/>
      <c r="V23" s="97"/>
      <c r="W23" s="87"/>
      <c r="X23" s="119">
        <f>IF(AND(V22=0,V23=0),0,1)*0+IF(AND(V22&gt;W22,V23&gt;W23),1,0)*2+IF(AND(V22&lt;W22,V23&lt;W23),1,0)*IF(AND(V22=0,V23=0),0,1)+IF(X22&gt;Y22,1,0)*2+IF(X22&lt;Y22,1,0)*1</f>
        <v>0</v>
      </c>
      <c r="Y23" s="120"/>
      <c r="Z23" s="148"/>
      <c r="AA23" s="150"/>
      <c r="AB23" s="152"/>
      <c r="AC23" s="129"/>
      <c r="AD23" s="158"/>
      <c r="AE23" s="156"/>
      <c r="AF23" s="159"/>
      <c r="AH23" s="133"/>
      <c r="AI23" s="115"/>
      <c r="AJ23" s="153"/>
      <c r="AK23" s="154"/>
    </row>
    <row r="24" spans="1:37" ht="16.5" thickTop="1" thickBot="1" x14ac:dyDescent="0.3">
      <c r="A24" s="135" t="s">
        <v>22</v>
      </c>
      <c r="B24" s="38">
        <f>W4</f>
        <v>5</v>
      </c>
      <c r="C24" s="91">
        <f>V4</f>
        <v>15</v>
      </c>
      <c r="D24" s="68">
        <f>Y4</f>
        <v>0</v>
      </c>
      <c r="E24" s="37">
        <f>X4</f>
        <v>0</v>
      </c>
      <c r="F24" s="66">
        <f>W8</f>
        <v>3</v>
      </c>
      <c r="G24" s="67">
        <f>V8</f>
        <v>15</v>
      </c>
      <c r="H24" s="68">
        <f>Y8</f>
        <v>0</v>
      </c>
      <c r="I24" s="39">
        <f>X8</f>
        <v>0</v>
      </c>
      <c r="J24" s="38">
        <f>W12</f>
        <v>7</v>
      </c>
      <c r="K24" s="35">
        <f>V12</f>
        <v>15</v>
      </c>
      <c r="L24" s="39">
        <f>Y12</f>
        <v>0</v>
      </c>
      <c r="M24" s="98">
        <f>X12</f>
        <v>0</v>
      </c>
      <c r="N24" s="77">
        <f>W16</f>
        <v>10</v>
      </c>
      <c r="O24" s="78">
        <f>V16</f>
        <v>15</v>
      </c>
      <c r="P24" s="87">
        <f>Y16</f>
        <v>9</v>
      </c>
      <c r="Q24" s="80">
        <f>X16</f>
        <v>11</v>
      </c>
      <c r="R24" s="99">
        <f>W20</f>
        <v>15</v>
      </c>
      <c r="S24" s="100">
        <f>V20</f>
        <v>13</v>
      </c>
      <c r="T24" s="101">
        <f>Y20</f>
        <v>0</v>
      </c>
      <c r="U24" s="102">
        <f>X20</f>
        <v>0</v>
      </c>
      <c r="V24" s="138"/>
      <c r="W24" s="139"/>
      <c r="X24" s="139"/>
      <c r="Y24" s="140"/>
      <c r="Z24" s="147">
        <f>D25+H25+L25+P25+T25</f>
        <v>6</v>
      </c>
      <c r="AA24" s="149">
        <f>Z24+Z26</f>
        <v>6</v>
      </c>
      <c r="AB24" s="152">
        <f>B24+B25+D24+F24+F25+H24+J24+J25+L24+N24+N25+P24+R24+R25+T24</f>
        <v>103</v>
      </c>
      <c r="AC24" s="129">
        <f>C24+C25+E24+G24+G25+I24+K24+K25+M24+O24+O25+Q24+S24+S25+U24</f>
        <v>153</v>
      </c>
      <c r="AD24" s="123">
        <f>AB24+AB26</f>
        <v>103</v>
      </c>
      <c r="AE24" s="125">
        <f>AC24+AC26</f>
        <v>153</v>
      </c>
      <c r="AF24" s="130" t="s">
        <v>27</v>
      </c>
      <c r="AH24" s="133">
        <f>IF(J24&gt;K24,1,0)+IF(J25&gt;K25,1,0)+IF(L24&gt;M24,1,0)+IF(J26&gt;K26,1,0)+IF(J27&gt;K27,1,0)+IF(L26&gt;M26,1,0)+IF(N24&gt;O24,1,0)+IF(N25&gt;O25,1,0)+IF(P24&gt;Q24,1,0)+IF(N26&gt;O26,1,0)+IF(N27&gt;O27,1,0)+IF(P26&gt;Q26,1,0)+IF(R24&gt;S24,1,0)+IF(R25&gt;S25,1,0)+IF(T24&gt;U24,1,0)+IF(R26&gt;S26,1,0)+IF(R27&gt;S27,1,0)+IF(T26&gt;U26,1,0)+IF(B24&gt;C24,1,0)+IF(B25&gt;C25,1,0)+IF(D24&gt;E24,1,0)+IF(B26&gt;C26,1,0)+IF(B27&gt;C27,1,0)+IF(D26&gt;E26,1,0)+IF(F24&gt;G24,1,0)+IF(F25&gt;G25,1,0)+IF(H24&gt;I24,1,0)+IF(F26&gt;G26,1,0)+IF(F27&gt;G27,1,0)+IF(H26&gt;I26,1,0)</f>
        <v>3</v>
      </c>
      <c r="AI24" s="115">
        <f>IF(J24&lt;K24,1,0)+IF(J25&lt;K25,1,0)+IF(L24&lt;M24,1,0)+IF(J26&lt;K26,1,0)+IF(J27&lt;K27,1,0)+IF(L26&lt;M26,1,0)+IF(N24&lt;O24,1,0)+IF(N25&lt;O25,1,0)+IF(P24&lt;Q24,1,0)+IF(N26&lt;O26,1,0)+IF(N27&lt;O27,1,0)+IF(P26&lt;Q26,1,0)+IF(R24&lt;S24,1,0)+IF(R25&lt;S25,1,0)+IF(T24&lt;U24,1,0)+IF(R26&lt;S26,1,0)+IF(R27&lt;S27,1,0)+IF(T26&lt;U26,1,0)+IF(B24&lt;C24,1,0)+IF(B25&lt;C25,1,0)+IF(D24&lt;E24,1,0)+IF(B26&lt;C26,1,0)+IF(B27&lt;C27,1,0)+IF(D26&lt;E26,1,0)+IF(F24&lt;G24,1,0)+IF(F25&lt;G25,1,0)+IF(H24&lt;I24,1,0)+IF(F26&lt;G26,1,0)+IF(F27&lt;G27,1,0)+IF(H26&lt;I26,1,0)</f>
        <v>8</v>
      </c>
      <c r="AJ24" s="115">
        <f>AH24/AI24</f>
        <v>0.375</v>
      </c>
      <c r="AK24" s="117">
        <f t="shared" ref="AK24" si="8">AD24/AE24</f>
        <v>0.67320261437908502</v>
      </c>
    </row>
    <row r="25" spans="1:37" ht="16.5" thickTop="1" thickBot="1" x14ac:dyDescent="0.3">
      <c r="A25" s="136"/>
      <c r="B25" s="46">
        <f>W5</f>
        <v>7</v>
      </c>
      <c r="C25" s="47">
        <f>V5</f>
        <v>15</v>
      </c>
      <c r="D25" s="119">
        <f>IF(AND(B24=0,B25=0),0,1)*0+IF(AND(B24&gt;C24,B25&gt;C25),1,0)*2+IF(AND(B24&lt;C24,B25&lt;C25),1,0)*IF(AND(B24=0,B25=0),0,1)+IF(D24&gt;E24,1,0)*2+IF(D24&lt;E24,1,0)*1</f>
        <v>1</v>
      </c>
      <c r="E25" s="120"/>
      <c r="F25" s="47">
        <f>W9</f>
        <v>12</v>
      </c>
      <c r="G25" s="49">
        <f>V9</f>
        <v>15</v>
      </c>
      <c r="H25" s="119">
        <f>IF(AND(F24=0,F25=0),0,1)*0+IF(AND(F24&gt;G24,F25&gt;G25),1,0)*2+IF(AND(F24&lt;G24,F25&lt;G25),1,0)*IF(AND(F24=0,F25=0),0,1)+IF(H24&gt;I24,1,0)*2+IF(H24&lt;I24,1,0)*1</f>
        <v>1</v>
      </c>
      <c r="I25" s="120"/>
      <c r="J25" s="46">
        <f>W13</f>
        <v>5</v>
      </c>
      <c r="K25" s="47">
        <f>V13</f>
        <v>15</v>
      </c>
      <c r="L25" s="119">
        <f>IF(AND(J24=0,J25=0),0,1)*0+IF(AND(J24&gt;K24,J25&gt;K25),1,0)*2+IF(AND(J24&lt;K24,J25&lt;K25),1,0)*IF(AND(J24=0,J25=0),0,1)+IF(L24&gt;M24,1,0)*2+IF(L24&lt;M24,1,0)*1</f>
        <v>1</v>
      </c>
      <c r="M25" s="120"/>
      <c r="N25" s="81">
        <f>W17</f>
        <v>15</v>
      </c>
      <c r="O25" s="82">
        <f>V17</f>
        <v>12</v>
      </c>
      <c r="P25" s="119">
        <f>IF(AND(N24=0,N25=0),0,1)*0+IF(AND(N24&gt;O24,N25&gt;O25),1,0)*2+IF(AND(N24&lt;O24,N25&lt;O25),1,0)*IF(AND(N24=0,N25=0),0,1)+IF(P24&gt;Q24,1,0)*2+IF(P24&lt;Q24,1,0)*1</f>
        <v>1</v>
      </c>
      <c r="Q25" s="120"/>
      <c r="R25" s="103">
        <f>W21</f>
        <v>15</v>
      </c>
      <c r="S25" s="104">
        <f>V21</f>
        <v>12</v>
      </c>
      <c r="T25" s="119">
        <f>IF(AND(R24=0,R25=0),0,1)*0+IF(AND(R24&gt;S24,R25&gt;S25),1,0)*2+IF(AND(R24&lt;S24,R25&lt;S25),1,0)*IF(AND(R24=0,R25=0),0,1)+IF(T24&gt;U24,1,0)*2+IF(T24&lt;U24,1,0)*1</f>
        <v>2</v>
      </c>
      <c r="U25" s="120"/>
      <c r="V25" s="141"/>
      <c r="W25" s="142"/>
      <c r="X25" s="142"/>
      <c r="Y25" s="143"/>
      <c r="Z25" s="148"/>
      <c r="AA25" s="150"/>
      <c r="AB25" s="152"/>
      <c r="AC25" s="129"/>
      <c r="AD25" s="123"/>
      <c r="AE25" s="125"/>
      <c r="AF25" s="131"/>
      <c r="AH25" s="133"/>
      <c r="AI25" s="115"/>
      <c r="AJ25" s="115"/>
      <c r="AK25" s="117"/>
    </row>
    <row r="26" spans="1:37" ht="15.75" thickBot="1" x14ac:dyDescent="0.3">
      <c r="A26" s="136"/>
      <c r="B26" s="54">
        <f>W6</f>
        <v>0</v>
      </c>
      <c r="C26" s="94">
        <f>V6</f>
        <v>0</v>
      </c>
      <c r="D26" s="73">
        <f>Y6</f>
        <v>0</v>
      </c>
      <c r="E26" s="37">
        <f>X6</f>
        <v>0</v>
      </c>
      <c r="F26" s="42">
        <f>W10</f>
        <v>0</v>
      </c>
      <c r="G26" s="72">
        <f>V10</f>
        <v>0</v>
      </c>
      <c r="H26" s="73">
        <f>Y10</f>
        <v>0</v>
      </c>
      <c r="I26" s="39">
        <f>X10</f>
        <v>0</v>
      </c>
      <c r="J26" s="54">
        <f>W14</f>
        <v>0</v>
      </c>
      <c r="K26" s="55">
        <f>V14</f>
        <v>0</v>
      </c>
      <c r="L26" s="39">
        <f>Y14</f>
        <v>0</v>
      </c>
      <c r="M26" s="58">
        <f>X14</f>
        <v>0</v>
      </c>
      <c r="N26" s="85">
        <f>W18</f>
        <v>0</v>
      </c>
      <c r="O26" s="86">
        <f>V18</f>
        <v>0</v>
      </c>
      <c r="P26" s="87">
        <f>Y18</f>
        <v>0</v>
      </c>
      <c r="Q26" s="88">
        <f>X18</f>
        <v>0</v>
      </c>
      <c r="R26" s="105">
        <f>W22</f>
        <v>0</v>
      </c>
      <c r="S26" s="106">
        <f>V22</f>
        <v>0</v>
      </c>
      <c r="T26" s="101">
        <f>Y22</f>
        <v>0</v>
      </c>
      <c r="U26" s="107">
        <f>X22</f>
        <v>0</v>
      </c>
      <c r="V26" s="141"/>
      <c r="W26" s="142"/>
      <c r="X26" s="142"/>
      <c r="Y26" s="143"/>
      <c r="Z26" s="121">
        <f>D27+H27+L27+P27+T27</f>
        <v>0</v>
      </c>
      <c r="AA26" s="150"/>
      <c r="AB26" s="123">
        <f>B26+B27+D26+F26+F27+H26+J26+J27+L26+N26+N27+P26+R26+R27+T26</f>
        <v>0</v>
      </c>
      <c r="AC26" s="125">
        <f>C26+C27+E26+G26+G27+I26+K26+K27+M26+O26+O27+Q26+S26+S27+U26</f>
        <v>0</v>
      </c>
      <c r="AD26" s="123"/>
      <c r="AE26" s="125"/>
      <c r="AF26" s="131"/>
      <c r="AH26" s="133"/>
      <c r="AI26" s="115"/>
      <c r="AJ26" s="115"/>
      <c r="AK26" s="117"/>
    </row>
    <row r="27" spans="1:37" ht="15.75" thickBot="1" x14ac:dyDescent="0.3">
      <c r="A27" s="137"/>
      <c r="B27" s="108">
        <f>W7</f>
        <v>0</v>
      </c>
      <c r="C27" s="109">
        <f>V7</f>
        <v>0</v>
      </c>
      <c r="D27" s="127">
        <f>IF(AND(B26=0,B27=0),0,1)*0+IF(AND(B26&gt;C26,B27&gt;C27),1,0)*2+IF(AND(B26&lt;C26,B27&lt;C27),1,0)*IF(AND(B26=0,B27=0),0,1)+IF(D26&gt;E26,1,0)*2+IF(D26&lt;E26,1,0)*1</f>
        <v>0</v>
      </c>
      <c r="E27" s="128"/>
      <c r="F27" s="109">
        <f>W11</f>
        <v>0</v>
      </c>
      <c r="G27" s="110">
        <f>V11</f>
        <v>0</v>
      </c>
      <c r="H27" s="127">
        <f>IF(AND(F26=0,F27=0),0,1)*0+IF(AND(F26&gt;G26,F27&gt;G27),1,0)*2+IF(AND(F26&lt;G26,F27&lt;G27),1,0)*IF(AND(F26=0,F27=0),0,1)+IF(H26&gt;I26,1,0)*2+IF(H26&lt;I26,1,0)*1</f>
        <v>0</v>
      </c>
      <c r="I27" s="128"/>
      <c r="J27" s="108">
        <f>W15</f>
        <v>0</v>
      </c>
      <c r="K27" s="109">
        <f>V15</f>
        <v>0</v>
      </c>
      <c r="L27" s="127">
        <f>IF(AND(J26=0,J27=0),0,1)*0+IF(AND(J26&gt;K26,J27&gt;K27),1,0)*2+IF(AND(J26&lt;K26,J27&lt;K27),1,0)*IF(AND(J26=0,J27=0),0,1)+IF(L26&gt;M26,1,0)*2+IF(L26&lt;M26,1,0)*1</f>
        <v>0</v>
      </c>
      <c r="M27" s="128"/>
      <c r="N27" s="111">
        <f>W19</f>
        <v>0</v>
      </c>
      <c r="O27" s="112">
        <f>V19</f>
        <v>0</v>
      </c>
      <c r="P27" s="127">
        <f>IF(AND(N26=0,N27=0),0,1)*0+IF(AND(N26&gt;O26,N27&gt;O27),1,0)*2+IF(AND(N26&lt;O26,N27&lt;O27),1,0)*IF(AND(N26=0,N27=0),0,1)+IF(P26&gt;Q26,1,0)*2+IF(P26&lt;Q26,1,0)*1</f>
        <v>0</v>
      </c>
      <c r="Q27" s="128"/>
      <c r="R27" s="113">
        <f>W23</f>
        <v>0</v>
      </c>
      <c r="S27" s="114">
        <f>V23</f>
        <v>0</v>
      </c>
      <c r="T27" s="127">
        <f>IF(AND(R26=0,R27=0),0,1)*0+IF(AND(R26&gt;S26,R27&gt;S27),1,0)*2+IF(AND(R26&lt;S26,R27&lt;S27),1,0)*IF(AND(R26=0,R27=0),0,1)+IF(T26&gt;U26,1,0)*2+IF(T26&lt;U26,1,0)*1</f>
        <v>0</v>
      </c>
      <c r="U27" s="128"/>
      <c r="V27" s="144"/>
      <c r="W27" s="145"/>
      <c r="X27" s="145"/>
      <c r="Y27" s="146"/>
      <c r="Z27" s="122"/>
      <c r="AA27" s="151"/>
      <c r="AB27" s="124"/>
      <c r="AC27" s="126"/>
      <c r="AD27" s="124"/>
      <c r="AE27" s="126"/>
      <c r="AF27" s="132"/>
      <c r="AH27" s="134"/>
      <c r="AI27" s="116"/>
      <c r="AJ27" s="116"/>
      <c r="AK27" s="118"/>
    </row>
    <row r="28" spans="1:37" ht="15.75" thickTop="1" x14ac:dyDescent="0.25"/>
    <row r="30" spans="1:37" x14ac:dyDescent="0.25">
      <c r="A30" t="s">
        <v>9</v>
      </c>
    </row>
  </sheetData>
  <mergeCells count="166">
    <mergeCell ref="A1:AF1"/>
    <mergeCell ref="R3:U3"/>
    <mergeCell ref="V3:Y3"/>
    <mergeCell ref="Z3:AA3"/>
    <mergeCell ref="AB3:AC3"/>
    <mergeCell ref="AD3:AE3"/>
    <mergeCell ref="Z4:Z5"/>
    <mergeCell ref="AB4:AB5"/>
    <mergeCell ref="AC4:AC5"/>
    <mergeCell ref="P5:Q5"/>
    <mergeCell ref="B3:E3"/>
    <mergeCell ref="F3:I3"/>
    <mergeCell ref="J3:M3"/>
    <mergeCell ref="N3:Q3"/>
    <mergeCell ref="AA4:AA7"/>
    <mergeCell ref="A4:A7"/>
    <mergeCell ref="B4:E7"/>
    <mergeCell ref="H5:I5"/>
    <mergeCell ref="A12:A15"/>
    <mergeCell ref="J12:M15"/>
    <mergeCell ref="D15:E15"/>
    <mergeCell ref="H15:I15"/>
    <mergeCell ref="P15:Q15"/>
    <mergeCell ref="D13:E13"/>
    <mergeCell ref="H13:I13"/>
    <mergeCell ref="P13:Q13"/>
    <mergeCell ref="L5:M5"/>
    <mergeCell ref="H7:I7"/>
    <mergeCell ref="L7:M7"/>
    <mergeCell ref="P7:Q7"/>
    <mergeCell ref="A8:A11"/>
    <mergeCell ref="F8:I11"/>
    <mergeCell ref="D9:E9"/>
    <mergeCell ref="L9:M9"/>
    <mergeCell ref="P9:Q9"/>
    <mergeCell ref="H17:I17"/>
    <mergeCell ref="L17:M17"/>
    <mergeCell ref="D11:E11"/>
    <mergeCell ref="L11:M11"/>
    <mergeCell ref="P11:Q11"/>
    <mergeCell ref="N16:Q19"/>
    <mergeCell ref="D19:E19"/>
    <mergeCell ref="H19:I19"/>
    <mergeCell ref="L19:M19"/>
    <mergeCell ref="D17:E17"/>
    <mergeCell ref="AJ4:AJ7"/>
    <mergeCell ref="AK4:AK7"/>
    <mergeCell ref="T5:U5"/>
    <mergeCell ref="X5:Y5"/>
    <mergeCell ref="Z6:Z7"/>
    <mergeCell ref="AB6:AB7"/>
    <mergeCell ref="AC6:AC7"/>
    <mergeCell ref="T7:U7"/>
    <mergeCell ref="X7:Y7"/>
    <mergeCell ref="AD4:AD7"/>
    <mergeCell ref="AE4:AE7"/>
    <mergeCell ref="AF4:AF7"/>
    <mergeCell ref="AH4:AH7"/>
    <mergeCell ref="AI4:AI7"/>
    <mergeCell ref="AJ8:AJ11"/>
    <mergeCell ref="AK8:AK11"/>
    <mergeCell ref="T9:U9"/>
    <mergeCell ref="X9:Y9"/>
    <mergeCell ref="Z10:Z11"/>
    <mergeCell ref="AB10:AB11"/>
    <mergeCell ref="AC10:AC11"/>
    <mergeCell ref="T11:U11"/>
    <mergeCell ref="X11:Y11"/>
    <mergeCell ref="AD8:AD11"/>
    <mergeCell ref="AE8:AE11"/>
    <mergeCell ref="AF8:AF11"/>
    <mergeCell ref="AH8:AH11"/>
    <mergeCell ref="AI8:AI11"/>
    <mergeCell ref="AA8:AA11"/>
    <mergeCell ref="Z8:Z9"/>
    <mergeCell ref="AB8:AB9"/>
    <mergeCell ref="AC8:AC9"/>
    <mergeCell ref="AJ12:AJ15"/>
    <mergeCell ref="AK12:AK15"/>
    <mergeCell ref="T13:U13"/>
    <mergeCell ref="X13:Y13"/>
    <mergeCell ref="Z14:Z15"/>
    <mergeCell ref="AB14:AB15"/>
    <mergeCell ref="AC14:AC15"/>
    <mergeCell ref="T15:U15"/>
    <mergeCell ref="X15:Y15"/>
    <mergeCell ref="AD12:AD15"/>
    <mergeCell ref="AE12:AE15"/>
    <mergeCell ref="AF12:AF15"/>
    <mergeCell ref="AH12:AH15"/>
    <mergeCell ref="AI12:AI15"/>
    <mergeCell ref="AA12:AA15"/>
    <mergeCell ref="Z12:Z13"/>
    <mergeCell ref="AB12:AB13"/>
    <mergeCell ref="AC12:AC13"/>
    <mergeCell ref="AH16:AH19"/>
    <mergeCell ref="AI16:AI19"/>
    <mergeCell ref="AJ16:AJ19"/>
    <mergeCell ref="AK16:AK19"/>
    <mergeCell ref="Z16:Z17"/>
    <mergeCell ref="AB16:AB17"/>
    <mergeCell ref="AC16:AC17"/>
    <mergeCell ref="AD16:AD19"/>
    <mergeCell ref="AE16:AE19"/>
    <mergeCell ref="Z18:Z19"/>
    <mergeCell ref="AB18:AB19"/>
    <mergeCell ref="AC18:AC19"/>
    <mergeCell ref="AA16:AA19"/>
    <mergeCell ref="AE20:AE23"/>
    <mergeCell ref="AF20:AF23"/>
    <mergeCell ref="X19:Y19"/>
    <mergeCell ref="A20:A23"/>
    <mergeCell ref="R20:U23"/>
    <mergeCell ref="Z20:Z21"/>
    <mergeCell ref="AA20:AA23"/>
    <mergeCell ref="X23:Y23"/>
    <mergeCell ref="AF16:AF19"/>
    <mergeCell ref="T17:U17"/>
    <mergeCell ref="X17:Y17"/>
    <mergeCell ref="A16:A19"/>
    <mergeCell ref="T19:U19"/>
    <mergeCell ref="A24:A27"/>
    <mergeCell ref="V24:Y27"/>
    <mergeCell ref="Z24:Z25"/>
    <mergeCell ref="AA24:AA27"/>
    <mergeCell ref="AB24:AB25"/>
    <mergeCell ref="AH20:AH23"/>
    <mergeCell ref="AI20:AI23"/>
    <mergeCell ref="AJ20:AJ23"/>
    <mergeCell ref="AK20:AK23"/>
    <mergeCell ref="D21:E21"/>
    <mergeCell ref="H21:I21"/>
    <mergeCell ref="L21:M21"/>
    <mergeCell ref="P21:Q21"/>
    <mergeCell ref="X21:Y21"/>
    <mergeCell ref="Z22:Z23"/>
    <mergeCell ref="AB22:AB23"/>
    <mergeCell ref="AC22:AC23"/>
    <mergeCell ref="D23:E23"/>
    <mergeCell ref="H23:I23"/>
    <mergeCell ref="L23:M23"/>
    <mergeCell ref="P23:Q23"/>
    <mergeCell ref="AB20:AB21"/>
    <mergeCell ref="AC20:AC21"/>
    <mergeCell ref="AD20:AD23"/>
    <mergeCell ref="AI24:AI27"/>
    <mergeCell ref="AJ24:AJ27"/>
    <mergeCell ref="AK24:AK27"/>
    <mergeCell ref="D25:E25"/>
    <mergeCell ref="H25:I25"/>
    <mergeCell ref="L25:M25"/>
    <mergeCell ref="P25:Q25"/>
    <mergeCell ref="T25:U25"/>
    <mergeCell ref="Z26:Z27"/>
    <mergeCell ref="AB26:AB27"/>
    <mergeCell ref="AC26:AC27"/>
    <mergeCell ref="D27:E27"/>
    <mergeCell ref="H27:I27"/>
    <mergeCell ref="L27:M27"/>
    <mergeCell ref="P27:Q27"/>
    <mergeCell ref="T27:U27"/>
    <mergeCell ref="AC24:AC25"/>
    <mergeCell ref="AD24:AD27"/>
    <mergeCell ref="AE24:AE27"/>
    <mergeCell ref="AF24:AF27"/>
    <mergeCell ref="AH24:AH2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C14" sqref="C14"/>
    </sheetView>
  </sheetViews>
  <sheetFormatPr defaultRowHeight="15" x14ac:dyDescent="0.25"/>
  <cols>
    <col min="1" max="1" width="13.140625" bestFit="1" customWidth="1"/>
    <col min="2" max="2" width="43.7109375" bestFit="1" customWidth="1"/>
    <col min="3" max="3" width="44.42578125" bestFit="1" customWidth="1"/>
    <col min="4" max="4" width="3.28515625" customWidth="1"/>
    <col min="5" max="5" width="18.5703125" bestFit="1" customWidth="1"/>
    <col min="6" max="6" width="43.85546875" bestFit="1" customWidth="1"/>
    <col min="7" max="7" width="21.5703125" bestFit="1" customWidth="1"/>
  </cols>
  <sheetData>
    <row r="1" spans="1:7" x14ac:dyDescent="0.25">
      <c r="A1" s="207" t="s">
        <v>29</v>
      </c>
      <c r="B1" s="193" t="s">
        <v>60</v>
      </c>
      <c r="C1" s="194" t="s">
        <v>59</v>
      </c>
      <c r="D1" s="195" t="s">
        <v>30</v>
      </c>
      <c r="E1" s="194" t="s">
        <v>61</v>
      </c>
      <c r="F1" s="194" t="s">
        <v>21</v>
      </c>
      <c r="G1" s="196" t="s">
        <v>62</v>
      </c>
    </row>
    <row r="2" spans="1:7" x14ac:dyDescent="0.25">
      <c r="A2" s="208" t="s">
        <v>31</v>
      </c>
      <c r="B2" s="197" t="s">
        <v>63</v>
      </c>
      <c r="C2" s="198" t="s">
        <v>66</v>
      </c>
      <c r="D2" s="199" t="s">
        <v>30</v>
      </c>
      <c r="E2" s="198" t="s">
        <v>64</v>
      </c>
      <c r="F2" s="198" t="s">
        <v>77</v>
      </c>
      <c r="G2" s="200" t="s">
        <v>32</v>
      </c>
    </row>
    <row r="3" spans="1:7" x14ac:dyDescent="0.25">
      <c r="A3" s="208" t="s">
        <v>33</v>
      </c>
      <c r="B3" s="197" t="s">
        <v>69</v>
      </c>
      <c r="C3" s="198" t="s">
        <v>65</v>
      </c>
      <c r="D3" s="199" t="s">
        <v>30</v>
      </c>
      <c r="E3" s="198" t="s">
        <v>73</v>
      </c>
      <c r="F3" s="198" t="s">
        <v>67</v>
      </c>
      <c r="G3" s="200" t="s">
        <v>34</v>
      </c>
    </row>
    <row r="4" spans="1:7" x14ac:dyDescent="0.25">
      <c r="A4" s="208" t="s">
        <v>35</v>
      </c>
      <c r="B4" s="197" t="s">
        <v>70</v>
      </c>
      <c r="C4" s="198" t="s">
        <v>68</v>
      </c>
      <c r="D4" s="199" t="s">
        <v>30</v>
      </c>
      <c r="E4" s="198" t="s">
        <v>74</v>
      </c>
      <c r="F4" s="198" t="s">
        <v>79</v>
      </c>
      <c r="G4" s="200" t="s">
        <v>36</v>
      </c>
    </row>
    <row r="5" spans="1:7" x14ac:dyDescent="0.25">
      <c r="A5" s="208" t="s">
        <v>37</v>
      </c>
      <c r="B5" s="197" t="s">
        <v>71</v>
      </c>
      <c r="C5" s="198" t="s">
        <v>83</v>
      </c>
      <c r="D5" s="199" t="s">
        <v>30</v>
      </c>
      <c r="E5" s="198" t="s">
        <v>75</v>
      </c>
      <c r="F5" s="198" t="s">
        <v>78</v>
      </c>
      <c r="G5" s="200" t="s">
        <v>82</v>
      </c>
    </row>
    <row r="6" spans="1:7" x14ac:dyDescent="0.25">
      <c r="A6" s="208" t="s">
        <v>38</v>
      </c>
      <c r="B6" s="197" t="s">
        <v>72</v>
      </c>
      <c r="C6" s="198" t="s">
        <v>80</v>
      </c>
      <c r="D6" s="199" t="s">
        <v>30</v>
      </c>
      <c r="E6" s="198" t="s">
        <v>76</v>
      </c>
      <c r="F6" s="198" t="s">
        <v>17</v>
      </c>
      <c r="G6" s="200" t="s">
        <v>81</v>
      </c>
    </row>
    <row r="7" spans="1:7" x14ac:dyDescent="0.25">
      <c r="A7" s="208"/>
      <c r="B7" s="197"/>
      <c r="C7" s="198"/>
      <c r="D7" s="199"/>
      <c r="E7" s="198"/>
      <c r="F7" s="198"/>
      <c r="G7" s="200"/>
    </row>
    <row r="8" spans="1:7" x14ac:dyDescent="0.25">
      <c r="A8" s="208" t="s">
        <v>39</v>
      </c>
      <c r="B8" s="197" t="s">
        <v>40</v>
      </c>
      <c r="C8" s="198" t="s">
        <v>78</v>
      </c>
      <c r="D8" s="199" t="s">
        <v>30</v>
      </c>
      <c r="E8" s="198" t="s">
        <v>41</v>
      </c>
      <c r="F8" s="198" t="s">
        <v>80</v>
      </c>
      <c r="G8" s="200" t="s">
        <v>84</v>
      </c>
    </row>
    <row r="9" spans="1:7" ht="15.75" thickBot="1" x14ac:dyDescent="0.3">
      <c r="A9" s="209" t="s">
        <v>42</v>
      </c>
      <c r="B9" s="201" t="s">
        <v>43</v>
      </c>
      <c r="C9" s="202" t="s">
        <v>83</v>
      </c>
      <c r="D9" s="203" t="s">
        <v>30</v>
      </c>
      <c r="E9" s="202" t="s">
        <v>44</v>
      </c>
      <c r="F9" s="202" t="s">
        <v>17</v>
      </c>
      <c r="G9" s="210" t="s">
        <v>45</v>
      </c>
    </row>
    <row r="10" spans="1:7" ht="15.75" thickBot="1" x14ac:dyDescent="0.3">
      <c r="D10" s="204"/>
    </row>
    <row r="11" spans="1:7" x14ac:dyDescent="0.25">
      <c r="A11" s="205" t="s">
        <v>46</v>
      </c>
      <c r="B11" s="206"/>
      <c r="D11" s="204"/>
    </row>
    <row r="12" spans="1:7" x14ac:dyDescent="0.25">
      <c r="A12" s="197" t="s">
        <v>47</v>
      </c>
      <c r="B12" s="200" t="s">
        <v>17</v>
      </c>
      <c r="D12" s="204"/>
    </row>
    <row r="13" spans="1:7" x14ac:dyDescent="0.25">
      <c r="A13" s="197" t="s">
        <v>48</v>
      </c>
      <c r="B13" s="200" t="s">
        <v>83</v>
      </c>
      <c r="D13" s="204"/>
    </row>
    <row r="14" spans="1:7" x14ac:dyDescent="0.25">
      <c r="A14" s="197" t="s">
        <v>49</v>
      </c>
      <c r="B14" s="200" t="s">
        <v>78</v>
      </c>
      <c r="D14" s="204"/>
    </row>
    <row r="15" spans="1:7" x14ac:dyDescent="0.25">
      <c r="A15" s="197" t="s">
        <v>50</v>
      </c>
      <c r="B15" s="200" t="s">
        <v>80</v>
      </c>
      <c r="D15" s="204"/>
    </row>
    <row r="16" spans="1:7" x14ac:dyDescent="0.25">
      <c r="A16" s="197" t="s">
        <v>51</v>
      </c>
      <c r="B16" s="200" t="s">
        <v>18</v>
      </c>
      <c r="D16" s="204"/>
    </row>
    <row r="17" spans="1:4" x14ac:dyDescent="0.25">
      <c r="A17" s="197" t="s">
        <v>52</v>
      </c>
      <c r="B17" s="200" t="s">
        <v>68</v>
      </c>
      <c r="D17" s="204"/>
    </row>
    <row r="18" spans="1:4" x14ac:dyDescent="0.25">
      <c r="A18" s="197" t="s">
        <v>53</v>
      </c>
      <c r="B18" s="200" t="s">
        <v>65</v>
      </c>
      <c r="D18" s="204"/>
    </row>
    <row r="19" spans="1:4" x14ac:dyDescent="0.25">
      <c r="A19" s="197" t="s">
        <v>54</v>
      </c>
      <c r="B19" s="200" t="s">
        <v>67</v>
      </c>
      <c r="D19" s="204"/>
    </row>
    <row r="20" spans="1:4" x14ac:dyDescent="0.25">
      <c r="A20" s="211" t="s">
        <v>55</v>
      </c>
      <c r="B20" s="212" t="s">
        <v>66</v>
      </c>
    </row>
    <row r="21" spans="1:4" x14ac:dyDescent="0.25">
      <c r="A21" s="211" t="s">
        <v>56</v>
      </c>
      <c r="B21" s="212" t="s">
        <v>77</v>
      </c>
    </row>
    <row r="22" spans="1:4" x14ac:dyDescent="0.25">
      <c r="A22" s="211" t="s">
        <v>57</v>
      </c>
      <c r="B22" s="212" t="s">
        <v>59</v>
      </c>
    </row>
    <row r="23" spans="1:4" ht="15.75" thickBot="1" x14ac:dyDescent="0.3">
      <c r="A23" s="213" t="s">
        <v>58</v>
      </c>
      <c r="B23" s="214" t="s">
        <v>21</v>
      </c>
    </row>
  </sheetData>
  <mergeCells count="1"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Gr17</vt:lpstr>
      <vt:lpstr>Gr18</vt:lpstr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2018-11-21T05:47:29Z</cp:lastPrinted>
  <dcterms:created xsi:type="dcterms:W3CDTF">2016-11-14T12:15:05Z</dcterms:created>
  <dcterms:modified xsi:type="dcterms:W3CDTF">2020-06-24T15:21:38Z</dcterms:modified>
</cp:coreProperties>
</file>