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L7" i="3"/>
  <c r="L5" i="3"/>
  <c r="H5" i="3"/>
  <c r="G9" i="1"/>
  <c r="F9" i="1"/>
  <c r="I8" i="1"/>
  <c r="H8" i="1"/>
  <c r="G8" i="1"/>
  <c r="F8" i="1"/>
  <c r="L7" i="1"/>
  <c r="L5" i="1"/>
  <c r="H5" i="1"/>
  <c r="H9" i="3" l="1"/>
  <c r="H9" i="1"/>
  <c r="X4" i="1"/>
  <c r="W4" i="1"/>
  <c r="X4" i="3"/>
  <c r="W4" i="3"/>
  <c r="Y4" i="3" l="1"/>
  <c r="Y4" i="1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T6" i="3" s="1"/>
  <c r="B6" i="3"/>
  <c r="P5" i="3"/>
  <c r="R4" i="3" s="1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R4" i="1" s="1"/>
  <c r="T4" i="1"/>
  <c r="S4" i="1"/>
  <c r="Z4" i="1" l="1"/>
  <c r="X6" i="3"/>
  <c r="W6" i="3"/>
  <c r="Z4" i="3"/>
  <c r="X10" i="3"/>
  <c r="W10" i="3"/>
  <c r="D9" i="3"/>
  <c r="X8" i="3"/>
  <c r="W8" i="3"/>
  <c r="T10" i="3"/>
  <c r="X10" i="1"/>
  <c r="W10" i="1"/>
  <c r="Y10" i="1" s="1"/>
  <c r="T6" i="1"/>
  <c r="X8" i="1"/>
  <c r="W8" i="1"/>
  <c r="W6" i="1"/>
  <c r="X6" i="1"/>
  <c r="D11" i="3"/>
  <c r="D7" i="3"/>
  <c r="R6" i="3" s="1"/>
  <c r="L11" i="3"/>
  <c r="S8" i="3"/>
  <c r="S10" i="3"/>
  <c r="Z10" i="3" s="1"/>
  <c r="H11" i="3"/>
  <c r="S6" i="3"/>
  <c r="Z6" i="3" s="1"/>
  <c r="T8" i="3"/>
  <c r="L11" i="1"/>
  <c r="H11" i="1"/>
  <c r="T10" i="1"/>
  <c r="S6" i="1"/>
  <c r="Z6" i="1" s="1"/>
  <c r="T8" i="1"/>
  <c r="D11" i="1"/>
  <c r="R8" i="3"/>
  <c r="D9" i="1"/>
  <c r="R8" i="1" s="1"/>
  <c r="D7" i="1"/>
  <c r="R6" i="1" s="1"/>
  <c r="S8" i="1"/>
  <c r="S10" i="1"/>
  <c r="Z10" i="1" s="1"/>
  <c r="R10" i="3" l="1"/>
  <c r="Y8" i="3"/>
  <c r="Y6" i="3"/>
  <c r="Z8" i="3"/>
  <c r="Y10" i="3"/>
  <c r="Z8" i="1"/>
  <c r="Y6" i="1"/>
  <c r="Y8" i="1"/>
  <c r="R10" i="1"/>
</calcChain>
</file>

<file path=xl/sharedStrings.xml><?xml version="1.0" encoding="utf-8"?>
<sst xmlns="http://schemas.openxmlformats.org/spreadsheetml/2006/main" count="77" uniqueCount="61">
  <si>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</si>
  <si>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</si>
  <si>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</si>
  <si>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</si>
  <si>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</si>
  <si>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</si>
  <si>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</si>
  <si>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</si>
  <si>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Chłopców - Grupa A - Turniej Finałowy</t>
  </si>
  <si>
    <t>Tabela wyników turnieju Minisiatkówki na szczeblu Województwa Śląskiego                                                                                                                                    "Dwójki" Chłopców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</si>
  <si>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</si>
  <si>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</si>
  <si>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</si>
  <si>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</si>
  <si>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</si>
  <si>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</si>
  <si>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</si>
  <si>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</si>
  <si>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</si>
  <si>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</si>
  <si>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</si>
  <si>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</si>
  <si>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</si>
  <si>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</si>
  <si>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</si>
  <si>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</si>
  <si>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</si>
  <si>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</si>
  <si>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</si>
  <si>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</si>
  <si>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</si>
  <si>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</si>
  <si>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</si>
  <si>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</si>
  <si>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</si>
  <si>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</si>
  <si>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</si>
  <si>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</si>
  <si>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</si>
  <si>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</si>
  <si>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</si>
  <si>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</si>
  <si>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</si>
  <si>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</si>
  <si>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</si>
  <si>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2:0 (15:7; 16:14)</t>
  </si>
  <si>
    <t>2:0 (15:10; 15:13)</t>
  </si>
  <si>
    <t>2:0 (15:5; 19:17)</t>
  </si>
  <si>
    <t>0:2 (9:15; 8:15)</t>
  </si>
  <si>
    <t>0:2 (11:15; 13:15)</t>
  </si>
  <si>
    <t>2:0 (15:8; 15:6)</t>
  </si>
  <si>
    <t>0:2 (11:15; 9:15)</t>
  </si>
  <si>
    <t>0:2 (7:15; 8:15)</t>
  </si>
  <si>
    <t>AT Żory               Jastrzębski Węgiel I</t>
  </si>
  <si>
    <t>SK Górnik Radlin II</t>
  </si>
  <si>
    <t>AT Żory               Jastrzębski Węgiel II</t>
  </si>
  <si>
    <t>SIKReT Gliwice II</t>
  </si>
  <si>
    <t>Anbud MKS Będzin I</t>
  </si>
  <si>
    <t>Eco-Team AZS 2020 Stolzle Częstochowa II</t>
  </si>
  <si>
    <t>Eco-Team AZS 2020 Stolzle Częstochowa I</t>
  </si>
  <si>
    <t>SK Górnik Radlin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</si>
</sst>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5.7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1.75" customHeight="1" thickTop="1" thickBot="1" x14ac:dyDescent="0.3">
      <c r="A4" s="64" t="s">
        <v>53</v>
      </c>
      <c r="B4" s="66"/>
      <c r="C4" s="67"/>
      <c r="D4" s="67"/>
      <c r="E4" s="68"/>
      <c r="F4" s="22"/>
      <c r="G4" s="23"/>
      <c r="H4" s="24"/>
      <c r="I4" s="25"/>
      <c r="J4" s="22"/>
      <c r="K4" s="26"/>
      <c r="L4" s="24"/>
      <c r="M4" s="27"/>
      <c r="N4" s="22"/>
      <c r="O4" s="26"/>
      <c r="P4" s="16"/>
      <c r="Q4" s="17"/>
      <c r="R4" s="77">
        <f>P5+L5+H5</f>
        <v>0</v>
      </c>
      <c r="S4" s="72">
        <f>J4+J5+L4+N4+N5+P4+H4+F4+F5</f>
        <v>0</v>
      </c>
      <c r="T4" s="79">
        <f>K5+K4+M4+O5+O4+Q4+I4+G4+G5</f>
        <v>0</v>
      </c>
      <c r="U4" s="81"/>
      <c r="W4" s="74">
        <f>IF(F4&gt;G4,1,0)+IF(F5&gt;G5,1,0)+IF(H4&gt;I4,1,0)+IF(J4&gt;K4,1,0)+IF(J5&gt;K5,1,0)+IF(L4&gt;M4,1,0)+IF(N4&gt;O4,1,0)+IF(N5&gt;O5,1,0)+IF(P4&gt;Q4,1,0)</f>
        <v>0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 t="e">
        <f>S4/T4</f>
        <v>#DIV/0!</v>
      </c>
    </row>
    <row r="5" spans="1:26" ht="22.5" customHeight="1" thickBot="1" x14ac:dyDescent="0.3">
      <c r="A5" s="65"/>
      <c r="B5" s="69"/>
      <c r="C5" s="70"/>
      <c r="D5" s="70"/>
      <c r="E5" s="71"/>
      <c r="F5" s="28"/>
      <c r="G5" s="29"/>
      <c r="H5" s="83">
        <f>IF(AND(F4=0,F5=0),0,1)*0+IF(AND(F4&gt;G4,F5&gt;G5),1,0)*2+IF(AND(F4&lt;G4,F5&lt;G5),1,0)*IF(AND(F4=0,F5=0),0,1)+IF(H4&gt;I4,1,0)*2+IF(H4&lt;I4,1,0)*1</f>
        <v>0</v>
      </c>
      <c r="I5" s="84"/>
      <c r="J5" s="28"/>
      <c r="K5" s="29"/>
      <c r="L5" s="83">
        <f>IF(AND(J4=0,J5=0),0,1)*0+IF(AND(J4&gt;K4,J5&gt;K5),1,0)*2+IF(AND(J4&lt;K4,J5&lt;K5),1,0)*IF(AND(J4=0,J5=0),0,1)+IF(L4&gt;M4,1,0)*2+IF(L4&lt;M4,1,0)*1</f>
        <v>0</v>
      </c>
      <c r="M5" s="84"/>
      <c r="N5" s="28"/>
      <c r="O5" s="29"/>
      <c r="P5" s="85">
        <f>IF(AND(N4=0,N5=0),0,1)*0+IF(AND(N4&gt;O4,N5&gt;O5),1,0)*2+IF(AND(N4&lt;O4,N5&lt;O5),1,0)*IF(AND(N4=0,N5=0),0,1)+IF(P4&gt;Q4,1,0)*2+IF(P4&lt;Q4,1,0)*1</f>
        <v>0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1.75" customHeight="1" thickTop="1" thickBot="1" x14ac:dyDescent="0.3">
      <c r="A6" s="64" t="s">
        <v>54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87"/>
      <c r="G6" s="88"/>
      <c r="H6" s="88"/>
      <c r="I6" s="89"/>
      <c r="J6" s="30"/>
      <c r="K6" s="31"/>
      <c r="L6" s="32"/>
      <c r="M6" s="33"/>
      <c r="N6" s="30"/>
      <c r="O6" s="31"/>
      <c r="P6" s="34"/>
      <c r="Q6" s="20"/>
      <c r="R6" s="77">
        <f>P7+L7+D7</f>
        <v>0</v>
      </c>
      <c r="S6" s="72">
        <f>J6+J7+L6+N6+N7+P6+D6+B6+B7</f>
        <v>0</v>
      </c>
      <c r="T6" s="79">
        <f>K7+K6+M6+O7+O6+Q6+E6+C6+C7</f>
        <v>0</v>
      </c>
      <c r="U6" s="81"/>
      <c r="W6" s="74">
        <f>IF(B6&gt;C6,1,0)+IF(B7&gt;C7,1,0)+IF(D6&gt;E6,1,0)+IF(J6&gt;K6,1,0)+IF(J7&gt;K7,1,0)+IF(L6&gt;M6,1,0)+IF(N6&gt;O6,1,0)+IF(N7&gt;O7,1,0)+IF(P6&gt;Q6,1,0)</f>
        <v>0</v>
      </c>
      <c r="X6" s="76">
        <f>IF(B6&lt;C6,1,0)+IF(B7&lt;C7,1,0)+IF(D6&lt;E6,1,0)+IF(J6&lt;K6,1,0)+IF(J7&lt;K7,1,0)+IF(L6&lt;M6,1,0)+IF(N6&lt;O6,1,0)+IF(N7&lt;O7,1,0)+IF(P6&lt;Q6,1,0)</f>
        <v>0</v>
      </c>
      <c r="Y6" s="76" t="e">
        <f t="shared" ref="Y6" si="0">W6/X6</f>
        <v>#DIV/0!</v>
      </c>
      <c r="Z6" s="106" t="e">
        <f t="shared" ref="Z6" si="1">S6/T6</f>
        <v>#DIV/0!</v>
      </c>
    </row>
    <row r="7" spans="1:26" ht="21" customHeight="1" thickBot="1" x14ac:dyDescent="0.3">
      <c r="A7" s="65"/>
      <c r="B7" s="8">
        <f>G5</f>
        <v>0</v>
      </c>
      <c r="C7" s="9">
        <f>F5</f>
        <v>0</v>
      </c>
      <c r="D7" s="85">
        <f>IF(AND(B6=0,B7=0),0,1)*0+IF(AND(B6&gt;C6,B7&gt;C7),1,0)*2+IF(AND(B6&lt;C6,B7&lt;C7),1,0)*IF(AND(B6=0,B7=0),0,1)+IF(D6&gt;E6,1,0)*2+IF(D6&lt;E6,1,0)*1</f>
        <v>0</v>
      </c>
      <c r="E7" s="86"/>
      <c r="F7" s="90"/>
      <c r="G7" s="91"/>
      <c r="H7" s="91"/>
      <c r="I7" s="92"/>
      <c r="J7" s="35"/>
      <c r="K7" s="36"/>
      <c r="L7" s="83">
        <f>IF(AND(J6=0,J7=0),0,1)*0+IF(AND(J6&gt;K6,J7&gt;K7),1,0)*2+IF(AND(J6&lt;K6,J7&lt;K7),1,0)*IF(AND(J6=0,J7=0),0,1)+IF(L6&gt;M6,1,0)*2+IF(L6&lt;M6,1,0)*1</f>
        <v>0</v>
      </c>
      <c r="M7" s="84"/>
      <c r="N7" s="35"/>
      <c r="O7" s="36"/>
      <c r="P7" s="85">
        <f>IF(AND(N6=0,N7=0),0,1)*0+IF(AND(N6&gt;O6,N7&gt;O7),1,0)*2+IF(AND(N6&lt;O6,N7&lt;O7),1,0)*IF(AND(N6=0,N7=0),0,1)+IF(P6&gt;Q6,1,0)*2+IF(P6&lt;Q6,1,0)*1</f>
        <v>0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1" customHeight="1" thickTop="1" thickBot="1" x14ac:dyDescent="0.3">
      <c r="A8" s="64" t="s">
        <v>55</v>
      </c>
      <c r="B8" s="7">
        <f>K4</f>
        <v>0</v>
      </c>
      <c r="C8" s="10">
        <f>J4</f>
        <v>0</v>
      </c>
      <c r="D8" s="11">
        <f>M4</f>
        <v>0</v>
      </c>
      <c r="E8" s="20">
        <f>L4</f>
        <v>0</v>
      </c>
      <c r="F8" s="37">
        <f>K6</f>
        <v>0</v>
      </c>
      <c r="G8" s="38">
        <f>J6</f>
        <v>0</v>
      </c>
      <c r="H8" s="39">
        <f>M6</f>
        <v>0</v>
      </c>
      <c r="I8" s="40">
        <f>L6</f>
        <v>0</v>
      </c>
      <c r="J8" s="87"/>
      <c r="K8" s="88"/>
      <c r="L8" s="88"/>
      <c r="M8" s="89"/>
      <c r="N8" s="30"/>
      <c r="O8" s="31"/>
      <c r="P8" s="11"/>
      <c r="Q8" s="20"/>
      <c r="R8" s="77">
        <f>P9+H9+D9</f>
        <v>0</v>
      </c>
      <c r="S8" s="72">
        <f>H8+F8+F9+D8+B8+B9+N8+N9+P8</f>
        <v>0</v>
      </c>
      <c r="T8" s="79">
        <f>I8+G8+G9+E8+C8+C9+O9+O8+Q8</f>
        <v>0</v>
      </c>
      <c r="U8" s="81"/>
      <c r="W8" s="74">
        <f>IF(B8&gt;C8,1,0)+IF(B9&gt;C9,1,0)+IF(D8&gt;E8,1,0)+IF(F8&gt;G8,1,0)+IF(F9&gt;G9,1,0)+IF(H8&gt;I8,1,0)+IF(N8&gt;O8,1,0)+IF(N9&gt;O9,1,0)+IF(P8&gt;Q8,1,0)</f>
        <v>0</v>
      </c>
      <c r="X8" s="76">
        <f>IF(B8&lt;C8,1,0)+IF(B9&lt;C9,1,0)+IF(D8&lt;E8,1,0)+IF(F8&lt;G8,1,0)+IF(F9&lt;G9,1,0)+IF(H8&lt;I8,1,0)+IF(N8&lt;O8,1,0)+IF(N9&lt;O9,1,0)+IF(P8&lt;Q8,1,0)</f>
        <v>0</v>
      </c>
      <c r="Y8" s="76" t="e">
        <f t="shared" ref="Y8" si="2">W8/X8</f>
        <v>#DIV/0!</v>
      </c>
      <c r="Z8" s="106" t="e">
        <f t="shared" ref="Z8" si="3">S8/T8</f>
        <v>#DIV/0!</v>
      </c>
    </row>
    <row r="9" spans="1:26" ht="21" customHeight="1" thickBot="1" x14ac:dyDescent="0.3">
      <c r="A9" s="96"/>
      <c r="B9" s="12">
        <f>K5</f>
        <v>0</v>
      </c>
      <c r="C9" s="13">
        <f>J5</f>
        <v>0</v>
      </c>
      <c r="D9" s="85">
        <f>IF(AND(B8=0,B9=0),0,1)*0+IF(AND(B8&gt;C8,B9&gt;C9),1,0)*2+IF(AND(B8&lt;C8,B9&lt;C9),1,0)*IF(AND(B8=0,B9=0),0,1)+IF(D8&gt;E8,1,0)*2+IF(D8&lt;E8,1,0)*1</f>
        <v>0</v>
      </c>
      <c r="E9" s="86"/>
      <c r="F9" s="41">
        <f>K7</f>
        <v>0</v>
      </c>
      <c r="G9" s="42">
        <f>J7</f>
        <v>0</v>
      </c>
      <c r="H9" s="85">
        <f>IF(AND(F8=0,F9=0),0,1)*0+IF(AND(F8&gt;G8,F9&gt;G9),1,0)*2+IF(AND(F8&lt;G8,F9&lt;G9),1,0)*IF(AND(F8=0,F9=0),0,1)+IF(H8&gt;I8,1,0)*2+IF(H8&lt;I8,1,0)*1</f>
        <v>0</v>
      </c>
      <c r="I9" s="86"/>
      <c r="J9" s="90"/>
      <c r="K9" s="91"/>
      <c r="L9" s="91"/>
      <c r="M9" s="92"/>
      <c r="N9" s="35"/>
      <c r="O9" s="36"/>
      <c r="P9" s="85">
        <f>IF(AND(N8=0,N9=0),0,1)*0+IF(AND(N8&gt;O8,N9&gt;O9),1,0)*2+IF(AND(N8&lt;O8,N9&lt;O9),1,0)*IF(AND(N8=0,N9=0),0,1)+IF(P8&gt;Q8,1,0)*2+IF(P8&lt;Q8,1,0)*1</f>
        <v>0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3.25" customHeight="1" thickTop="1" thickBot="1" x14ac:dyDescent="0.3">
      <c r="A10" s="64" t="s">
        <v>56</v>
      </c>
      <c r="B10" s="7">
        <f>O4</f>
        <v>0</v>
      </c>
      <c r="C10" s="10">
        <f>N4</f>
        <v>0</v>
      </c>
      <c r="D10" s="11">
        <f>Q4</f>
        <v>0</v>
      </c>
      <c r="E10" s="20">
        <f>P4</f>
        <v>0</v>
      </c>
      <c r="F10" s="37">
        <f>O6</f>
        <v>0</v>
      </c>
      <c r="G10" s="38">
        <f>N6</f>
        <v>0</v>
      </c>
      <c r="H10" s="39">
        <f>Q6</f>
        <v>0</v>
      </c>
      <c r="I10" s="40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0</v>
      </c>
      <c r="S10" s="72">
        <f>J10+J11+L10+B10+B11+D10+F10+F11+H10</f>
        <v>0</v>
      </c>
      <c r="T10" s="79">
        <f>K11+K10+M10+C11+C10+E10+I10+G10+G11</f>
        <v>0</v>
      </c>
      <c r="U10" s="81"/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0</v>
      </c>
      <c r="Y10" s="76" t="e">
        <f t="shared" ref="Y10" si="4">W10/X10</f>
        <v>#DIV/0!</v>
      </c>
      <c r="Z10" s="106" t="e">
        <f t="shared" ref="Z10" si="5">S10/T10</f>
        <v>#DIV/0!</v>
      </c>
    </row>
    <row r="11" spans="1:26" ht="22.5" customHeight="1" thickBot="1" x14ac:dyDescent="0.3">
      <c r="A11" s="100"/>
      <c r="B11" s="14">
        <f>O5</f>
        <v>0</v>
      </c>
      <c r="C11" s="15">
        <f>N5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5">
        <f>O7</f>
        <v>0</v>
      </c>
      <c r="G11" s="43">
        <f>N7</f>
        <v>0</v>
      </c>
      <c r="H11" s="94">
        <f>IF(AND(F10=0,F11=0),0,1)*0+IF(AND(F10&gt;G10,F11&gt;G11),1,0)*2+IF(AND(F10&lt;G10,F11&lt;G11),1,0)*IF(AND(F10=0,F11=0),0,1)+IF(H10&gt;I10,1,0)*2+IF(H10&lt;I10,1,0)*1</f>
        <v>0</v>
      </c>
      <c r="I11" s="95"/>
      <c r="J11" s="14">
        <f>O9</f>
        <v>0</v>
      </c>
      <c r="K11" s="15">
        <f>N9</f>
        <v>0</v>
      </c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N13" sqref="N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7.2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2.5" customHeight="1" thickTop="1" thickBot="1" x14ac:dyDescent="0.3">
      <c r="A4" s="64" t="s">
        <v>57</v>
      </c>
      <c r="B4" s="66"/>
      <c r="C4" s="67"/>
      <c r="D4" s="67"/>
      <c r="E4" s="68"/>
      <c r="F4" s="22"/>
      <c r="G4" s="23"/>
      <c r="H4" s="24"/>
      <c r="I4" s="25"/>
      <c r="J4" s="22"/>
      <c r="K4" s="26"/>
      <c r="L4" s="24"/>
      <c r="M4" s="27"/>
      <c r="N4" s="22"/>
      <c r="O4" s="26"/>
      <c r="P4" s="16"/>
      <c r="Q4" s="17"/>
      <c r="R4" s="77">
        <f>P5+L5+H5</f>
        <v>0</v>
      </c>
      <c r="S4" s="72">
        <f>J4+J5+L4+N4+N5+P4+H4+F4+F5</f>
        <v>0</v>
      </c>
      <c r="T4" s="79">
        <f>K5+K4+M4+O5+O4+Q4+I4+G4+G5</f>
        <v>0</v>
      </c>
      <c r="U4" s="81"/>
      <c r="W4" s="74">
        <f>IF(F4&gt;G4,1,0)+IF(F5&gt;G5,1,0)+IF(H4&gt;I4,1,0)+IF(J4&gt;K4,1,0)+IF(J5&gt;K5,1,0)+IF(L4&gt;M4,1,0)+IF(N4&gt;O4,1,0)+IF(N5&gt;O5,1,0)+IF(P4&gt;Q4,1,0)</f>
        <v>0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 t="e">
        <f>S4/T4</f>
        <v>#DIV/0!</v>
      </c>
    </row>
    <row r="5" spans="1:26" ht="22.5" customHeight="1" thickBot="1" x14ac:dyDescent="0.3">
      <c r="A5" s="96"/>
      <c r="B5" s="69"/>
      <c r="C5" s="70"/>
      <c r="D5" s="70"/>
      <c r="E5" s="71"/>
      <c r="F5" s="28"/>
      <c r="G5" s="29"/>
      <c r="H5" s="83">
        <f>IF(AND(F4=0,F5=0),0,1)*0+IF(AND(F4&gt;G4,F5&gt;G5),1,0)*2+IF(AND(F4&lt;G4,F5&lt;G5),1,0)*IF(AND(F4=0,F5=0),0,1)+IF(H4&gt;I4,1,0)*2+IF(H4&lt;I4,1,0)*1</f>
        <v>0</v>
      </c>
      <c r="I5" s="84"/>
      <c r="J5" s="28"/>
      <c r="K5" s="29"/>
      <c r="L5" s="83">
        <f>IF(AND(J4=0,J5=0),0,1)*0+IF(AND(J4&gt;K4,J5&gt;K5),1,0)*2+IF(AND(J4&lt;K4,J5&lt;K5),1,0)*IF(AND(J4=0,J5=0),0,1)+IF(L4&gt;M4,1,0)*2+IF(L4&lt;M4,1,0)*1</f>
        <v>0</v>
      </c>
      <c r="M5" s="84"/>
      <c r="N5" s="28"/>
      <c r="O5" s="29"/>
      <c r="P5" s="85">
        <f>IF(AND(N4=0,N5=0),0,1)*0+IF(AND(N4&gt;O4,N5&gt;O5),1,0)*2+IF(AND(N4&lt;O4,N5&lt;O5),1,0)*IF(AND(N4=0,N5=0),0,1)+IF(P4&gt;Q4,1,0)*2+IF(P4&lt;Q4,1,0)*1</f>
        <v>0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4.75" customHeight="1" thickTop="1" thickBot="1" x14ac:dyDescent="0.3">
      <c r="A6" s="64" t="s">
        <v>58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108"/>
      <c r="G6" s="109"/>
      <c r="H6" s="109"/>
      <c r="I6" s="110"/>
      <c r="J6" s="30"/>
      <c r="K6" s="31"/>
      <c r="L6" s="32"/>
      <c r="M6" s="33"/>
      <c r="N6" s="30"/>
      <c r="O6" s="31"/>
      <c r="P6" s="34"/>
      <c r="Q6" s="20"/>
      <c r="R6" s="77">
        <f>P7+L7+D7</f>
        <v>0</v>
      </c>
      <c r="S6" s="72">
        <f>J6+J7+L6+N6+N7+P6+D6+B6+B7</f>
        <v>0</v>
      </c>
      <c r="T6" s="79">
        <f>K7+K6+M6+O7+O6+Q6+E6+C6+C7</f>
        <v>0</v>
      </c>
      <c r="U6" s="81"/>
      <c r="W6" s="74">
        <f>IF(B6&gt;C6,1,0)+IF(B7&gt;C7,1,0)+IF(D6&gt;E6,1,0)+IF(J6&gt;K6,1,0)+IF(J7&gt;K7,1,0)+IF(L6&gt;M6,1,0)+IF(N6&gt;O6,1,0)+IF(N7&gt;O7,1,0)+IF(P6&gt;Q6,1,0)</f>
        <v>0</v>
      </c>
      <c r="X6" s="76">
        <f>IF(B6&lt;C6,1,0)+IF(B7&lt;C7,1,0)+IF(D6&lt;E6,1,0)+IF(J6&lt;K6,1,0)+IF(J7&lt;K7,1,0)+IF(L6&lt;M6,1,0)+IF(N6&lt;O6,1,0)+IF(N7&lt;O7,1,0)+IF(P6&lt;Q6,1,0)</f>
        <v>0</v>
      </c>
      <c r="Y6" s="76" t="e">
        <f t="shared" ref="Y6" si="0">W6/X6</f>
        <v>#DIV/0!</v>
      </c>
      <c r="Z6" s="106" t="e">
        <f t="shared" ref="Z6" si="1">S6/T6</f>
        <v>#DIV/0!</v>
      </c>
    </row>
    <row r="7" spans="1:26" ht="22.5" customHeight="1" thickBot="1" x14ac:dyDescent="0.3">
      <c r="A7" s="96"/>
      <c r="B7" s="8">
        <f>G5</f>
        <v>0</v>
      </c>
      <c r="C7" s="9">
        <f>F5</f>
        <v>0</v>
      </c>
      <c r="D7" s="85">
        <f>IF(AND(B6=0,B7=0),0,1)*0+IF(AND(B6&gt;C6,B7&gt;C7),1,0)*2+IF(AND(B6&lt;C6,B7&lt;C7),1,0)*IF(AND(B6=0,B7=0),0,1)+IF(D6&gt;E6,1,0)*2+IF(D6&lt;E6,1,0)*1</f>
        <v>0</v>
      </c>
      <c r="E7" s="86"/>
      <c r="F7" s="111"/>
      <c r="G7" s="112"/>
      <c r="H7" s="112"/>
      <c r="I7" s="113"/>
      <c r="J7" s="35"/>
      <c r="K7" s="36"/>
      <c r="L7" s="83">
        <f>IF(AND(J6=0,J7=0),0,1)*0+IF(AND(J6&gt;K6,J7&gt;K7),1,0)*2+IF(AND(J6&lt;K6,J7&lt;K7),1,0)*IF(AND(J6=0,J7=0),0,1)+IF(L6&gt;M6,1,0)*2+IF(L6&lt;M6,1,0)*1</f>
        <v>0</v>
      </c>
      <c r="M7" s="84"/>
      <c r="N7" s="35"/>
      <c r="O7" s="36"/>
      <c r="P7" s="85">
        <f>IF(AND(N6=0,N7=0),0,1)*0+IF(AND(N6&gt;O6,N7&gt;O7),1,0)*2+IF(AND(N6&lt;O6,N7&lt;O7),1,0)*IF(AND(N6=0,N7=0),0,1)+IF(P6&gt;Q6,1,0)*2+IF(P6&lt;Q6,1,0)*1</f>
        <v>0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3.25" customHeight="1" thickTop="1" thickBot="1" x14ac:dyDescent="0.3">
      <c r="A8" s="64" t="s">
        <v>59</v>
      </c>
      <c r="B8" s="7">
        <f>K4</f>
        <v>0</v>
      </c>
      <c r="C8" s="10">
        <f>J4</f>
        <v>0</v>
      </c>
      <c r="D8" s="11">
        <f>M4</f>
        <v>0</v>
      </c>
      <c r="E8" s="20">
        <f>L4</f>
        <v>0</v>
      </c>
      <c r="F8" s="37">
        <f>K6</f>
        <v>0</v>
      </c>
      <c r="G8" s="38">
        <f>J6</f>
        <v>0</v>
      </c>
      <c r="H8" s="39">
        <f>M6</f>
        <v>0</v>
      </c>
      <c r="I8" s="40">
        <f>L6</f>
        <v>0</v>
      </c>
      <c r="J8" s="87"/>
      <c r="K8" s="88"/>
      <c r="L8" s="88"/>
      <c r="M8" s="89"/>
      <c r="N8" s="30"/>
      <c r="O8" s="31"/>
      <c r="P8" s="11"/>
      <c r="Q8" s="20"/>
      <c r="R8" s="77">
        <f>P9+H9+D9</f>
        <v>0</v>
      </c>
      <c r="S8" s="72">
        <f>H8+F8+F9+D8+B8+B9+N8+N9+P8</f>
        <v>0</v>
      </c>
      <c r="T8" s="79">
        <f>I8+G8+G9+E8+C8+C9+O9+O8+Q8</f>
        <v>0</v>
      </c>
      <c r="U8" s="81"/>
      <c r="W8" s="74">
        <f>IF(B8&gt;C8,1,0)+IF(B9&gt;C9,1,0)+IF(D8&gt;E8,1,0)+IF(F8&gt;G8,1,0)+IF(F9&gt;G9,1,0)+IF(H8&gt;I8,1,0)+IF(N8&gt;O8,1,0)+IF(N9&gt;O9,1,0)+IF(P8&gt;Q8,1,0)</f>
        <v>0</v>
      </c>
      <c r="X8" s="76">
        <f>IF(B8&lt;C8,1,0)+IF(B9&lt;C9,1,0)+IF(D8&lt;E8,1,0)+IF(F8&lt;G8,1,0)+IF(F9&lt;G9,1,0)+IF(H8&lt;I8,1,0)+IF(N8&lt;O8,1,0)+IF(N9&lt;O9,1,0)+IF(P8&lt;Q8,1,0)</f>
        <v>0</v>
      </c>
      <c r="Y8" s="76" t="e">
        <f t="shared" ref="Y8" si="2">W8/X8</f>
        <v>#DIV/0!</v>
      </c>
      <c r="Z8" s="106" t="e">
        <f t="shared" ref="Z8" si="3">S8/T8</f>
        <v>#DIV/0!</v>
      </c>
    </row>
    <row r="9" spans="1:26" ht="23.25" customHeight="1" thickBot="1" x14ac:dyDescent="0.3">
      <c r="A9" s="96"/>
      <c r="B9" s="12">
        <f>K5</f>
        <v>0</v>
      </c>
      <c r="C9" s="13">
        <f>J5</f>
        <v>0</v>
      </c>
      <c r="D9" s="85">
        <f>IF(AND(B8=0,B9=0),0,1)*0+IF(AND(B8&gt;C8,B9&gt;C9),1,0)*2+IF(AND(B8&lt;C8,B9&lt;C9),1,0)*IF(AND(B8=0,B9=0),0,1)+IF(D8&gt;E8,1,0)*2+IF(D8&lt;E8,1,0)*1</f>
        <v>0</v>
      </c>
      <c r="E9" s="86"/>
      <c r="F9" s="41">
        <f>K7</f>
        <v>0</v>
      </c>
      <c r="G9" s="42">
        <f>J7</f>
        <v>0</v>
      </c>
      <c r="H9" s="85">
        <f>IF(AND(F8=0,F9=0),0,1)*0+IF(AND(F8&gt;G8,F9&gt;G9),1,0)*2+IF(AND(F8&lt;G8,F9&lt;G9),1,0)*IF(AND(F8=0,F9=0),0,1)+IF(H8&gt;I8,1,0)*2+IF(H8&lt;I8,1,0)*1</f>
        <v>0</v>
      </c>
      <c r="I9" s="86"/>
      <c r="J9" s="90"/>
      <c r="K9" s="91"/>
      <c r="L9" s="91"/>
      <c r="M9" s="92"/>
      <c r="N9" s="35"/>
      <c r="O9" s="36"/>
      <c r="P9" s="85">
        <f>IF(AND(N8=0,N9=0),0,1)*0+IF(AND(N8&gt;O8,N9&gt;O9),1,0)*2+IF(AND(N8&lt;O8,N9&lt;O9),1,0)*IF(AND(N8=0,N9=0),0,1)+IF(P8&gt;Q8,1,0)*2+IF(P8&lt;Q8,1,0)*1</f>
        <v>0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4" customHeight="1" thickTop="1" thickBot="1" x14ac:dyDescent="0.3">
      <c r="A10" s="64" t="s">
        <v>60</v>
      </c>
      <c r="B10" s="7">
        <f>O4</f>
        <v>0</v>
      </c>
      <c r="C10" s="10">
        <f>N4</f>
        <v>0</v>
      </c>
      <c r="D10" s="11">
        <f>Q4</f>
        <v>0</v>
      </c>
      <c r="E10" s="20">
        <f>P4</f>
        <v>0</v>
      </c>
      <c r="F10" s="37">
        <f>O6</f>
        <v>0</v>
      </c>
      <c r="G10" s="38">
        <f>N6</f>
        <v>0</v>
      </c>
      <c r="H10" s="39">
        <f>Q6</f>
        <v>0</v>
      </c>
      <c r="I10" s="40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0</v>
      </c>
      <c r="S10" s="72">
        <f>J10+J11+L10+B10+B11+D10+F10+F11+H10</f>
        <v>0</v>
      </c>
      <c r="T10" s="79">
        <f>K11+K10+M10+C11+C10+E10+I10+G10+G11</f>
        <v>0</v>
      </c>
      <c r="U10" s="81"/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0</v>
      </c>
      <c r="Y10" s="76" t="e">
        <f t="shared" ref="Y10" si="4">W10/X10</f>
        <v>#DIV/0!</v>
      </c>
      <c r="Z10" s="106" t="e">
        <f t="shared" ref="Z10" si="5">S10/T10</f>
        <v>#DIV/0!</v>
      </c>
    </row>
    <row r="11" spans="1:26" ht="22.5" customHeight="1" thickBot="1" x14ac:dyDescent="0.3">
      <c r="A11" s="100"/>
      <c r="B11" s="14">
        <f>O5</f>
        <v>0</v>
      </c>
      <c r="C11" s="15">
        <f>N5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5">
        <f>O7</f>
        <v>0</v>
      </c>
      <c r="G11" s="43">
        <f>N7</f>
        <v>0</v>
      </c>
      <c r="H11" s="94">
        <f>IF(AND(F10=0,F11=0),0,1)*0+IF(AND(F10&gt;G10,F11&gt;G11),1,0)*2+IF(AND(F10&lt;G10,F11&lt;G11),1,0)*IF(AND(F10=0,F11=0),0,1)+IF(H10&gt;I10,1,0)*2+IF(H10&lt;I10,1,0)*1</f>
        <v>0</v>
      </c>
      <c r="I11" s="95"/>
      <c r="J11" s="14">
        <f>O9</f>
        <v>0</v>
      </c>
      <c r="K11" s="15">
        <f>N9</f>
        <v>0</v>
      </c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2" sqref="B12:B19"/>
    </sheetView>
  </sheetViews>
  <sheetFormatPr defaultRowHeight="15" x14ac:dyDescent="0.25"/>
  <cols>
    <col min="1" max="1" width="13.140625" bestFit="1" customWidth="1"/>
    <col min="2" max="2" width="31.7109375" bestFit="1" customWidth="1"/>
    <col min="3" max="3" width="26.85546875" bestFit="1" customWidth="1"/>
    <col min="4" max="4" width="5.140625" customWidth="1"/>
    <col min="5" max="5" width="18.5703125" bestFit="1" customWidth="1"/>
    <col min="6" max="6" width="31.7109375" bestFit="1" customWidth="1"/>
    <col min="7" max="7" width="20.42578125" bestFit="1" customWidth="1"/>
  </cols>
  <sheetData>
    <row r="1" spans="1:7" x14ac:dyDescent="0.25">
      <c r="A1" s="44" t="s">
        <v>10</v>
      </c>
      <c r="B1" s="45" t="s">
        <v>11</v>
      </c>
      <c r="C1" s="45"/>
      <c r="D1" s="46" t="s">
        <v>12</v>
      </c>
      <c r="E1" s="45" t="s">
        <v>13</v>
      </c>
      <c r="F1" s="45"/>
      <c r="G1" s="47" t="s">
        <v>45</v>
      </c>
    </row>
    <row r="2" spans="1:7" x14ac:dyDescent="0.25">
      <c r="A2" s="48" t="s">
        <v>14</v>
      </c>
      <c r="B2" s="49" t="s">
        <v>15</v>
      </c>
      <c r="C2" s="49"/>
      <c r="D2" s="50" t="s">
        <v>12</v>
      </c>
      <c r="E2" s="49" t="s">
        <v>16</v>
      </c>
      <c r="F2" s="49"/>
      <c r="G2" s="51" t="s">
        <v>46</v>
      </c>
    </row>
    <row r="3" spans="1:7" x14ac:dyDescent="0.25">
      <c r="A3" s="48" t="s">
        <v>17</v>
      </c>
      <c r="B3" s="49" t="s">
        <v>18</v>
      </c>
      <c r="C3" s="49"/>
      <c r="D3" s="50" t="s">
        <v>12</v>
      </c>
      <c r="E3" s="49" t="s">
        <v>19</v>
      </c>
      <c r="F3" s="49"/>
      <c r="G3" s="51" t="s">
        <v>47</v>
      </c>
    </row>
    <row r="4" spans="1:7" x14ac:dyDescent="0.25">
      <c r="A4" s="48" t="s">
        <v>20</v>
      </c>
      <c r="B4" s="49" t="s">
        <v>21</v>
      </c>
      <c r="C4" s="49"/>
      <c r="D4" s="50" t="s">
        <v>12</v>
      </c>
      <c r="E4" s="49" t="s">
        <v>22</v>
      </c>
      <c r="F4" s="49"/>
      <c r="G4" s="51" t="s">
        <v>48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/>
      <c r="D6" s="50" t="s">
        <v>12</v>
      </c>
      <c r="E6" s="49" t="s">
        <v>25</v>
      </c>
      <c r="F6" s="49"/>
      <c r="G6" s="51" t="s">
        <v>49</v>
      </c>
    </row>
    <row r="7" spans="1:7" x14ac:dyDescent="0.25">
      <c r="A7" s="48" t="s">
        <v>26</v>
      </c>
      <c r="B7" s="49" t="s">
        <v>27</v>
      </c>
      <c r="C7" s="49"/>
      <c r="D7" s="50" t="s">
        <v>12</v>
      </c>
      <c r="E7" s="49" t="s">
        <v>28</v>
      </c>
      <c r="F7" s="49"/>
      <c r="G7" s="51" t="s">
        <v>50</v>
      </c>
    </row>
    <row r="8" spans="1:7" x14ac:dyDescent="0.25">
      <c r="A8" s="48" t="s">
        <v>29</v>
      </c>
      <c r="B8" s="49" t="s">
        <v>30</v>
      </c>
      <c r="C8" s="49"/>
      <c r="D8" s="50" t="s">
        <v>12</v>
      </c>
      <c r="E8" s="49" t="s">
        <v>31</v>
      </c>
      <c r="F8" s="49"/>
      <c r="G8" s="51" t="s">
        <v>51</v>
      </c>
    </row>
    <row r="9" spans="1:7" ht="15.75" thickBot="1" x14ac:dyDescent="0.3">
      <c r="A9" s="52" t="s">
        <v>32</v>
      </c>
      <c r="B9" s="53" t="s">
        <v>33</v>
      </c>
      <c r="C9" s="53"/>
      <c r="D9" s="54" t="s">
        <v>12</v>
      </c>
      <c r="E9" s="53" t="s">
        <v>34</v>
      </c>
      <c r="F9" s="53"/>
      <c r="G9" s="55" t="s">
        <v>52</v>
      </c>
    </row>
    <row r="10" spans="1:7" ht="15.75" thickBot="1" x14ac:dyDescent="0.3">
      <c r="D10" s="56"/>
    </row>
    <row r="11" spans="1:7" x14ac:dyDescent="0.25">
      <c r="A11" s="114" t="s">
        <v>35</v>
      </c>
      <c r="B11" s="115"/>
      <c r="D11" s="56"/>
    </row>
    <row r="12" spans="1:7" x14ac:dyDescent="0.25">
      <c r="A12" s="48" t="s">
        <v>36</v>
      </c>
      <c r="B12" s="51"/>
      <c r="D12" s="56"/>
    </row>
    <row r="13" spans="1:7" x14ac:dyDescent="0.25">
      <c r="A13" s="48" t="s">
        <v>37</v>
      </c>
      <c r="B13" s="51"/>
      <c r="D13" s="56"/>
    </row>
    <row r="14" spans="1:7" x14ac:dyDescent="0.25">
      <c r="A14" s="48" t="s">
        <v>38</v>
      </c>
      <c r="B14" s="51"/>
      <c r="D14" s="56"/>
    </row>
    <row r="15" spans="1:7" x14ac:dyDescent="0.25">
      <c r="A15" s="48" t="s">
        <v>39</v>
      </c>
      <c r="B15" s="51"/>
      <c r="D15" s="56"/>
    </row>
    <row r="16" spans="1:7" x14ac:dyDescent="0.25">
      <c r="A16" s="48" t="s">
        <v>40</v>
      </c>
      <c r="B16" s="51"/>
      <c r="D16" s="56"/>
    </row>
    <row r="17" spans="1:4" x14ac:dyDescent="0.25">
      <c r="A17" s="48" t="s">
        <v>41</v>
      </c>
      <c r="B17" s="51"/>
      <c r="D17" s="56"/>
    </row>
    <row r="18" spans="1:4" x14ac:dyDescent="0.25">
      <c r="A18" s="48" t="s">
        <v>42</v>
      </c>
      <c r="B18" s="51"/>
      <c r="D18" s="56"/>
    </row>
    <row r="19" spans="1:4" ht="15.75" thickBot="1" x14ac:dyDescent="0.3">
      <c r="A19" s="52" t="s">
        <v>43</v>
      </c>
      <c r="B19" s="55"/>
      <c r="D19" s="56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2019-05-27T03:27:54Z</dcterms:modified>
</cp:coreProperties>
</file>