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9\Tabele etap I\"/>
    </mc:Choice>
  </mc:AlternateContent>
  <bookViews>
    <workbookView xWindow="0" yWindow="0" windowWidth="19200" windowHeight="12180" tabRatio="602"/>
  </bookViews>
  <sheets>
    <sheet name="Gr Z-1" sheetId="3" r:id="rId1"/>
    <sheet name="Tab wyników Z-1" sheetId="10" r:id="rId2"/>
    <sheet name="Gr S-1" sheetId="17" r:id="rId3"/>
    <sheet name="Tab wyników S-1" sheetId="18" r:id="rId4"/>
    <sheet name="Gr B-1" sheetId="19" r:id="rId5"/>
    <sheet name="Tab wyników B-1" sheetId="20" r:id="rId6"/>
    <sheet name="Gr Q-1" sheetId="16" r:id="rId7"/>
    <sheet name="Tab wyników Q-1" sheetId="21" r:id="rId8"/>
    <sheet name="Gr Z-2" sheetId="13" r:id="rId9"/>
    <sheet name="Gr S-2" sheetId="14" r:id="rId10"/>
    <sheet name="Gr B-2" sheetId="15" r:id="rId11"/>
    <sheet name="Gr Q-2" sheetId="26" r:id="rId12"/>
    <sheet name="Gr Z-3" sheetId="11" r:id="rId13"/>
    <sheet name="Tab wyników Z-3" sheetId="12" r:id="rId14"/>
    <sheet name="Gr S-3" sheetId="22" r:id="rId15"/>
    <sheet name="Tab wyników S-3" sheetId="23" r:id="rId16"/>
    <sheet name="Gr B-3" sheetId="24" r:id="rId17"/>
    <sheet name="Tab wyników B-3" sheetId="25" r:id="rId18"/>
    <sheet name="Gr Q-3" sheetId="27" r:id="rId19"/>
    <sheet name="Tab wyników Q-3" sheetId="28" r:id="rId2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5" i="23" l="1"/>
  <c r="AE5" i="23"/>
  <c r="AI5" i="20" l="1"/>
  <c r="AE5" i="20"/>
  <c r="L7" i="18"/>
  <c r="L7" i="10"/>
  <c r="AQ6" i="28" l="1"/>
  <c r="AD9" i="25" l="1"/>
  <c r="AC9" i="25"/>
  <c r="AD8" i="25"/>
  <c r="AC8" i="25"/>
  <c r="AE9" i="25" s="1"/>
  <c r="AD9" i="28"/>
  <c r="AC9" i="28"/>
  <c r="AF8" i="28"/>
  <c r="AE8" i="28"/>
  <c r="AE9" i="28" s="1"/>
  <c r="AD8" i="28"/>
  <c r="AC8" i="28"/>
  <c r="AI7" i="28"/>
  <c r="AI5" i="28"/>
  <c r="AE5" i="28"/>
  <c r="L7" i="28"/>
  <c r="L5" i="28"/>
  <c r="H5" i="28"/>
  <c r="AF8" i="25"/>
  <c r="AE8" i="25"/>
  <c r="AI7" i="25"/>
  <c r="AI5" i="25"/>
  <c r="AE5" i="25"/>
  <c r="P5" i="25"/>
  <c r="G9" i="23"/>
  <c r="F9" i="23"/>
  <c r="I8" i="23"/>
  <c r="H8" i="23"/>
  <c r="G8" i="23"/>
  <c r="F8" i="23"/>
  <c r="H9" i="23" s="1"/>
  <c r="L7" i="23"/>
  <c r="L5" i="23"/>
  <c r="H5" i="23"/>
  <c r="AI7" i="23"/>
  <c r="AM9" i="12"/>
  <c r="AD9" i="12"/>
  <c r="AC9" i="12"/>
  <c r="AF8" i="12"/>
  <c r="AE8" i="12"/>
  <c r="AD8" i="12"/>
  <c r="AC8" i="12"/>
  <c r="AE9" i="12" s="1"/>
  <c r="AM7" i="12"/>
  <c r="AI7" i="12"/>
  <c r="AM5" i="12"/>
  <c r="AI5" i="12"/>
  <c r="AE5" i="12"/>
  <c r="P9" i="12"/>
  <c r="G9" i="12"/>
  <c r="F9" i="12"/>
  <c r="I8" i="12"/>
  <c r="H8" i="12"/>
  <c r="G8" i="12"/>
  <c r="F8" i="12"/>
  <c r="H9" i="12" s="1"/>
  <c r="P7" i="12"/>
  <c r="L7" i="12"/>
  <c r="P5" i="12"/>
  <c r="L5" i="12"/>
  <c r="H5" i="12"/>
  <c r="S27" i="26" l="1"/>
  <c r="R27" i="26"/>
  <c r="O27" i="26"/>
  <c r="N27" i="26"/>
  <c r="K27" i="26"/>
  <c r="J27" i="26"/>
  <c r="G27" i="26"/>
  <c r="F27" i="26"/>
  <c r="C27" i="26"/>
  <c r="AC26" i="26" s="1"/>
  <c r="B27" i="26"/>
  <c r="U26" i="26"/>
  <c r="T26" i="26"/>
  <c r="S26" i="26"/>
  <c r="R26" i="26"/>
  <c r="T27" i="26" s="1"/>
  <c r="Q26" i="26"/>
  <c r="P26" i="26"/>
  <c r="O26" i="26"/>
  <c r="N26" i="26"/>
  <c r="P27" i="26" s="1"/>
  <c r="M26" i="26"/>
  <c r="L27" i="26" s="1"/>
  <c r="L26" i="26"/>
  <c r="K26" i="26"/>
  <c r="J26" i="26"/>
  <c r="I26" i="26"/>
  <c r="H26" i="26"/>
  <c r="G26" i="26"/>
  <c r="F26" i="26"/>
  <c r="H27" i="26" s="1"/>
  <c r="E26" i="26"/>
  <c r="D26" i="26"/>
  <c r="C26" i="26"/>
  <c r="B26" i="26"/>
  <c r="D27" i="26" s="1"/>
  <c r="S25" i="26"/>
  <c r="R25" i="26"/>
  <c r="O25" i="26"/>
  <c r="N25" i="26"/>
  <c r="K25" i="26"/>
  <c r="J25" i="26"/>
  <c r="G25" i="26"/>
  <c r="F25" i="26"/>
  <c r="C25" i="26"/>
  <c r="B25" i="26"/>
  <c r="U24" i="26"/>
  <c r="T24" i="26"/>
  <c r="S24" i="26"/>
  <c r="R24" i="26"/>
  <c r="T25" i="26" s="1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AC24" i="26" s="1"/>
  <c r="AE24" i="26" s="1"/>
  <c r="B24" i="26"/>
  <c r="X23" i="26"/>
  <c r="O23" i="26"/>
  <c r="N23" i="26"/>
  <c r="K23" i="26"/>
  <c r="J23" i="26"/>
  <c r="G23" i="26"/>
  <c r="F23" i="26"/>
  <c r="C23" i="26"/>
  <c r="B23" i="26"/>
  <c r="Q22" i="26"/>
  <c r="AC22" i="26" s="1"/>
  <c r="P22" i="26"/>
  <c r="O22" i="26"/>
  <c r="N22" i="26"/>
  <c r="P23" i="26" s="1"/>
  <c r="M22" i="26"/>
  <c r="L23" i="26" s="1"/>
  <c r="L22" i="26"/>
  <c r="K22" i="26"/>
  <c r="J22" i="26"/>
  <c r="I22" i="26"/>
  <c r="H22" i="26"/>
  <c r="G22" i="26"/>
  <c r="F22" i="26"/>
  <c r="H23" i="26" s="1"/>
  <c r="E22" i="26"/>
  <c r="D22" i="26"/>
  <c r="C22" i="26"/>
  <c r="B22" i="26"/>
  <c r="D23" i="26" s="1"/>
  <c r="X21" i="26"/>
  <c r="O21" i="26"/>
  <c r="N21" i="26"/>
  <c r="K21" i="26"/>
  <c r="J21" i="26"/>
  <c r="G21" i="26"/>
  <c r="F21" i="26"/>
  <c r="C21" i="26"/>
  <c r="B21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B20" i="26"/>
  <c r="D21" i="26" s="1"/>
  <c r="X19" i="26"/>
  <c r="T19" i="26"/>
  <c r="K19" i="26"/>
  <c r="J19" i="26"/>
  <c r="G19" i="26"/>
  <c r="F19" i="26"/>
  <c r="C19" i="26"/>
  <c r="B19" i="26"/>
  <c r="AB18" i="26"/>
  <c r="M18" i="26"/>
  <c r="L18" i="26"/>
  <c r="K18" i="26"/>
  <c r="AC18" i="26" s="1"/>
  <c r="J18" i="26"/>
  <c r="L19" i="26" s="1"/>
  <c r="I18" i="26"/>
  <c r="H18" i="26"/>
  <c r="G18" i="26"/>
  <c r="F18" i="26"/>
  <c r="H19" i="26" s="1"/>
  <c r="E18" i="26"/>
  <c r="D18" i="26"/>
  <c r="C18" i="26"/>
  <c r="D19" i="26" s="1"/>
  <c r="B18" i="26"/>
  <c r="X17" i="26"/>
  <c r="T17" i="26"/>
  <c r="K17" i="26"/>
  <c r="J17" i="26"/>
  <c r="G17" i="26"/>
  <c r="F17" i="26"/>
  <c r="C17" i="26"/>
  <c r="B17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X15" i="26"/>
  <c r="T15" i="26"/>
  <c r="P15" i="26"/>
  <c r="G15" i="26"/>
  <c r="F15" i="26"/>
  <c r="C15" i="26"/>
  <c r="B15" i="26"/>
  <c r="D15" i="26" s="1"/>
  <c r="AC14" i="26"/>
  <c r="I14" i="26"/>
  <c r="H14" i="26"/>
  <c r="AB14" i="26" s="1"/>
  <c r="G14" i="26"/>
  <c r="F14" i="26"/>
  <c r="H15" i="26" s="1"/>
  <c r="E14" i="26"/>
  <c r="D14" i="26"/>
  <c r="C14" i="26"/>
  <c r="B14" i="26"/>
  <c r="X13" i="26"/>
  <c r="T13" i="26"/>
  <c r="P13" i="26"/>
  <c r="G13" i="26"/>
  <c r="F13" i="26"/>
  <c r="C13" i="26"/>
  <c r="B13" i="26"/>
  <c r="I12" i="26"/>
  <c r="H12" i="26"/>
  <c r="G12" i="26"/>
  <c r="F12" i="26"/>
  <c r="E12" i="26"/>
  <c r="D12" i="26"/>
  <c r="C12" i="26"/>
  <c r="B12" i="26"/>
  <c r="X11" i="26"/>
  <c r="T11" i="26"/>
  <c r="P11" i="26"/>
  <c r="L11" i="26"/>
  <c r="C11" i="26"/>
  <c r="B11" i="26"/>
  <c r="E10" i="26"/>
  <c r="AC10" i="26" s="1"/>
  <c r="D10" i="26"/>
  <c r="AB10" i="26" s="1"/>
  <c r="C10" i="26"/>
  <c r="B10" i="26"/>
  <c r="D11" i="26" s="1"/>
  <c r="X9" i="26"/>
  <c r="T9" i="26"/>
  <c r="P9" i="26"/>
  <c r="L9" i="26"/>
  <c r="C9" i="26"/>
  <c r="B9" i="26"/>
  <c r="E8" i="26"/>
  <c r="D8" i="26"/>
  <c r="C8" i="26"/>
  <c r="B8" i="26"/>
  <c r="X7" i="26"/>
  <c r="T7" i="26"/>
  <c r="P7" i="26"/>
  <c r="L7" i="26"/>
  <c r="Z6" i="26" s="1"/>
  <c r="H7" i="26"/>
  <c r="AC6" i="26"/>
  <c r="AB6" i="26"/>
  <c r="X5" i="26"/>
  <c r="T5" i="26"/>
  <c r="P5" i="26"/>
  <c r="L5" i="26"/>
  <c r="H5" i="26"/>
  <c r="AI4" i="26"/>
  <c r="AH4" i="26"/>
  <c r="AC4" i="26"/>
  <c r="AE4" i="26" s="1"/>
  <c r="AB4" i="26"/>
  <c r="AD4" i="26" s="1"/>
  <c r="AK4" i="26" s="1"/>
  <c r="AB20" i="26" l="1"/>
  <c r="AJ4" i="26"/>
  <c r="H17" i="26"/>
  <c r="AC16" i="26"/>
  <c r="AE16" i="26" s="1"/>
  <c r="D17" i="26"/>
  <c r="L25" i="26"/>
  <c r="P21" i="26"/>
  <c r="AI12" i="26"/>
  <c r="H13" i="26"/>
  <c r="Z12" i="26" s="1"/>
  <c r="AA12" i="26" s="1"/>
  <c r="H25" i="26"/>
  <c r="AB12" i="26"/>
  <c r="AD12" i="26" s="1"/>
  <c r="AC12" i="26"/>
  <c r="AE12" i="26" s="1"/>
  <c r="AB24" i="26"/>
  <c r="P25" i="26"/>
  <c r="AB8" i="26"/>
  <c r="AD8" i="26" s="1"/>
  <c r="AC8" i="26"/>
  <c r="AE8" i="26" s="1"/>
  <c r="AH8" i="26"/>
  <c r="AI16" i="26"/>
  <c r="AI20" i="26"/>
  <c r="AC20" i="26"/>
  <c r="AE20" i="26" s="1"/>
  <c r="H21" i="26"/>
  <c r="Z4" i="26"/>
  <c r="AA4" i="26" s="1"/>
  <c r="Z14" i="26"/>
  <c r="Z18" i="26"/>
  <c r="Z26" i="26"/>
  <c r="Z10" i="26"/>
  <c r="Z22" i="26"/>
  <c r="AI8" i="26"/>
  <c r="D13" i="26"/>
  <c r="AH20" i="26"/>
  <c r="L21" i="26"/>
  <c r="AI24" i="26"/>
  <c r="D25" i="26"/>
  <c r="AB22" i="26"/>
  <c r="AD20" i="26" s="1"/>
  <c r="D9" i="26"/>
  <c r="Z8" i="26" s="1"/>
  <c r="AB16" i="26"/>
  <c r="AD16" i="26" s="1"/>
  <c r="AK16" i="26" s="1"/>
  <c r="AH16" i="26"/>
  <c r="L17" i="26"/>
  <c r="AH12" i="26"/>
  <c r="AJ12" i="26" s="1"/>
  <c r="AH24" i="26"/>
  <c r="AJ24" i="26" s="1"/>
  <c r="AB26" i="26"/>
  <c r="AD35" i="28"/>
  <c r="AC35" i="28"/>
  <c r="AB35" i="28"/>
  <c r="AA35" i="28"/>
  <c r="Z35" i="28"/>
  <c r="Y35" i="28"/>
  <c r="L35" i="28"/>
  <c r="AG35" i="28" s="1"/>
  <c r="J35" i="28"/>
  <c r="AI35" i="28" s="1"/>
  <c r="AD34" i="28"/>
  <c r="AC34" i="28"/>
  <c r="AB34" i="28"/>
  <c r="AA34" i="28"/>
  <c r="Z34" i="28"/>
  <c r="Y34" i="28"/>
  <c r="L34" i="28"/>
  <c r="AG31" i="28" s="1"/>
  <c r="J34" i="28"/>
  <c r="AI31" i="28" s="1"/>
  <c r="AD33" i="28"/>
  <c r="AC33" i="28"/>
  <c r="AB33" i="28"/>
  <c r="AA33" i="28"/>
  <c r="Z33" i="28"/>
  <c r="Y33" i="28"/>
  <c r="L33" i="28"/>
  <c r="AG27" i="28" s="1"/>
  <c r="J33" i="28"/>
  <c r="AI27" i="28" s="1"/>
  <c r="AD32" i="28"/>
  <c r="AC32" i="28"/>
  <c r="AB32" i="28"/>
  <c r="AA32" i="28"/>
  <c r="Z32" i="28"/>
  <c r="Y32" i="28"/>
  <c r="L32" i="28"/>
  <c r="AG23" i="28" s="1"/>
  <c r="J32" i="28"/>
  <c r="AI23" i="28" s="1"/>
  <c r="AD31" i="28"/>
  <c r="AC31" i="28"/>
  <c r="AB31" i="28"/>
  <c r="AA31" i="28"/>
  <c r="Z31" i="28"/>
  <c r="Y31" i="28"/>
  <c r="L31" i="28"/>
  <c r="AG34" i="28" s="1"/>
  <c r="J31" i="28"/>
  <c r="AI34" i="28" s="1"/>
  <c r="AD30" i="28"/>
  <c r="AC30" i="28"/>
  <c r="AB30" i="28"/>
  <c r="AA30" i="28"/>
  <c r="Z30" i="28"/>
  <c r="Y30" i="28"/>
  <c r="L30" i="28"/>
  <c r="AG30" i="28" s="1"/>
  <c r="J30" i="28"/>
  <c r="AI30" i="28" s="1"/>
  <c r="AD29" i="28"/>
  <c r="AC29" i="28"/>
  <c r="AB29" i="28"/>
  <c r="AA29" i="28"/>
  <c r="Z29" i="28"/>
  <c r="Y29" i="28"/>
  <c r="L29" i="28"/>
  <c r="AG26" i="28" s="1"/>
  <c r="J29" i="28"/>
  <c r="AD28" i="28"/>
  <c r="AC28" i="28"/>
  <c r="AB28" i="28"/>
  <c r="AA28" i="28"/>
  <c r="Z28" i="28"/>
  <c r="Y28" i="28"/>
  <c r="L28" i="28"/>
  <c r="J28" i="28"/>
  <c r="AD27" i="28"/>
  <c r="AC27" i="28"/>
  <c r="AB27" i="28"/>
  <c r="AA27" i="28"/>
  <c r="Z27" i="28"/>
  <c r="Y27" i="28"/>
  <c r="L27" i="28"/>
  <c r="AG33" i="28" s="1"/>
  <c r="J27" i="28"/>
  <c r="AI33" i="28" s="1"/>
  <c r="AI26" i="28"/>
  <c r="AD26" i="28"/>
  <c r="AC26" i="28"/>
  <c r="AB26" i="28"/>
  <c r="AA26" i="28"/>
  <c r="Z26" i="28"/>
  <c r="Y26" i="28"/>
  <c r="L26" i="28"/>
  <c r="AG29" i="28" s="1"/>
  <c r="J26" i="28"/>
  <c r="AI29" i="28" s="1"/>
  <c r="AD25" i="28"/>
  <c r="AC25" i="28"/>
  <c r="AB25" i="28"/>
  <c r="AA25" i="28"/>
  <c r="Z25" i="28"/>
  <c r="Y25" i="28"/>
  <c r="L25" i="28"/>
  <c r="AG25" i="28" s="1"/>
  <c r="J25" i="28"/>
  <c r="AI25" i="28" s="1"/>
  <c r="AD24" i="28"/>
  <c r="AC24" i="28"/>
  <c r="AB24" i="28"/>
  <c r="AA24" i="28"/>
  <c r="Z24" i="28"/>
  <c r="Y24" i="28"/>
  <c r="L24" i="28"/>
  <c r="J24" i="28"/>
  <c r="AI21" i="28" s="1"/>
  <c r="AD23" i="28"/>
  <c r="AC23" i="28"/>
  <c r="AB23" i="28"/>
  <c r="AA23" i="28"/>
  <c r="Z23" i="28"/>
  <c r="Y23" i="28"/>
  <c r="L23" i="28"/>
  <c r="AG32" i="28" s="1"/>
  <c r="J23" i="28"/>
  <c r="AI32" i="28" s="1"/>
  <c r="AD22" i="28"/>
  <c r="AC22" i="28"/>
  <c r="AB22" i="28"/>
  <c r="AA22" i="28"/>
  <c r="Z22" i="28"/>
  <c r="Y22" i="28"/>
  <c r="L22" i="28"/>
  <c r="AG28" i="28" s="1"/>
  <c r="J22" i="28"/>
  <c r="AI28" i="28" s="1"/>
  <c r="AG21" i="28"/>
  <c r="AD21" i="28"/>
  <c r="AC21" i="28"/>
  <c r="AB21" i="28"/>
  <c r="AA21" i="28"/>
  <c r="Z21" i="28"/>
  <c r="Y21" i="28"/>
  <c r="L21" i="28"/>
  <c r="AG24" i="28" s="1"/>
  <c r="J21" i="28"/>
  <c r="AI24" i="28" s="1"/>
  <c r="AD20" i="28"/>
  <c r="AC20" i="28"/>
  <c r="AB20" i="28"/>
  <c r="AA20" i="28"/>
  <c r="Z20" i="28"/>
  <c r="Y20" i="28"/>
  <c r="L20" i="28"/>
  <c r="J20" i="28"/>
  <c r="AI20" i="28" s="1"/>
  <c r="AQ4" i="28" s="1"/>
  <c r="E20" i="27" s="1"/>
  <c r="AH11" i="28"/>
  <c r="AG11" i="28"/>
  <c r="AD11" i="28"/>
  <c r="AC11" i="28"/>
  <c r="Z11" i="28"/>
  <c r="Y11" i="28"/>
  <c r="K11" i="28"/>
  <c r="J11" i="28"/>
  <c r="G11" i="28"/>
  <c r="F11" i="28"/>
  <c r="C11" i="28"/>
  <c r="B11" i="28"/>
  <c r="AJ10" i="28"/>
  <c r="AI10" i="28"/>
  <c r="AH10" i="28"/>
  <c r="AG10" i="28"/>
  <c r="AF10" i="28"/>
  <c r="AE10" i="28"/>
  <c r="AD10" i="28"/>
  <c r="AC10" i="28"/>
  <c r="AE11" i="28" s="1"/>
  <c r="AB10" i="28"/>
  <c r="AA10" i="28"/>
  <c r="Z10" i="28"/>
  <c r="Y10" i="28"/>
  <c r="M10" i="28"/>
  <c r="L10" i="28"/>
  <c r="K10" i="28"/>
  <c r="J10" i="28"/>
  <c r="I10" i="28"/>
  <c r="H10" i="28"/>
  <c r="G10" i="28"/>
  <c r="F10" i="28"/>
  <c r="E10" i="28"/>
  <c r="D10" i="28"/>
  <c r="C10" i="28"/>
  <c r="B10" i="28"/>
  <c r="AM9" i="28"/>
  <c r="Z9" i="28"/>
  <c r="Y9" i="28"/>
  <c r="P9" i="28"/>
  <c r="G9" i="28"/>
  <c r="F9" i="28"/>
  <c r="C9" i="28"/>
  <c r="B9" i="28"/>
  <c r="AB8" i="28"/>
  <c r="AA8" i="28"/>
  <c r="Z8" i="28"/>
  <c r="Y8" i="28"/>
  <c r="I8" i="28"/>
  <c r="H8" i="28"/>
  <c r="G8" i="28"/>
  <c r="F8" i="28"/>
  <c r="E8" i="28"/>
  <c r="D8" i="28"/>
  <c r="C8" i="28"/>
  <c r="B8" i="28"/>
  <c r="AM7" i="28"/>
  <c r="Z7" i="28"/>
  <c r="Y7" i="28"/>
  <c r="P7" i="28"/>
  <c r="C7" i="28"/>
  <c r="B7" i="28"/>
  <c r="AB6" i="28"/>
  <c r="AA6" i="28"/>
  <c r="Z6" i="28"/>
  <c r="Y6" i="28"/>
  <c r="AA7" i="28" s="1"/>
  <c r="E6" i="28"/>
  <c r="D6" i="28"/>
  <c r="C6" i="28"/>
  <c r="B6" i="28"/>
  <c r="D7" i="28" s="1"/>
  <c r="AM5" i="28"/>
  <c r="AO4" i="28"/>
  <c r="P5" i="28"/>
  <c r="R4" i="28" s="1"/>
  <c r="J32" i="27"/>
  <c r="J28" i="27"/>
  <c r="J24" i="27"/>
  <c r="J20" i="27"/>
  <c r="J16" i="27"/>
  <c r="J12" i="27"/>
  <c r="J8" i="27"/>
  <c r="J4" i="27"/>
  <c r="AG35" i="25"/>
  <c r="AD35" i="25"/>
  <c r="AC35" i="25"/>
  <c r="AB35" i="25"/>
  <c r="AA35" i="25"/>
  <c r="Z35" i="25"/>
  <c r="Y35" i="25"/>
  <c r="L35" i="25"/>
  <c r="J35" i="25"/>
  <c r="AI35" i="25" s="1"/>
  <c r="AD34" i="25"/>
  <c r="AC34" i="25"/>
  <c r="AB34" i="25"/>
  <c r="AA34" i="25"/>
  <c r="Z34" i="25"/>
  <c r="Y34" i="25"/>
  <c r="L34" i="25"/>
  <c r="AG31" i="25" s="1"/>
  <c r="J34" i="25"/>
  <c r="AI31" i="25" s="1"/>
  <c r="AG33" i="25"/>
  <c r="AD33" i="25"/>
  <c r="AC33" i="25"/>
  <c r="AB33" i="25"/>
  <c r="AA33" i="25"/>
  <c r="Z33" i="25"/>
  <c r="Y33" i="25"/>
  <c r="L33" i="25"/>
  <c r="J33" i="25"/>
  <c r="AI27" i="25" s="1"/>
  <c r="AD32" i="25"/>
  <c r="AC32" i="25"/>
  <c r="AB32" i="25"/>
  <c r="AA32" i="25"/>
  <c r="Z32" i="25"/>
  <c r="Y32" i="25"/>
  <c r="L32" i="25"/>
  <c r="AG23" i="25" s="1"/>
  <c r="J32" i="25"/>
  <c r="AI23" i="25" s="1"/>
  <c r="AD31" i="25"/>
  <c r="AC31" i="25"/>
  <c r="AB31" i="25"/>
  <c r="AA31" i="25"/>
  <c r="Z31" i="25"/>
  <c r="Y31" i="25"/>
  <c r="L31" i="25"/>
  <c r="AG34" i="25" s="1"/>
  <c r="J31" i="25"/>
  <c r="AI34" i="25" s="1"/>
  <c r="AD30" i="25"/>
  <c r="AC30" i="25"/>
  <c r="AB30" i="25"/>
  <c r="AA30" i="25"/>
  <c r="Z30" i="25"/>
  <c r="Y30" i="25"/>
  <c r="L30" i="25"/>
  <c r="AG30" i="25" s="1"/>
  <c r="J30" i="25"/>
  <c r="AI30" i="25" s="1"/>
  <c r="AD29" i="25"/>
  <c r="AC29" i="25"/>
  <c r="AB29" i="25"/>
  <c r="AA29" i="25"/>
  <c r="Z29" i="25"/>
  <c r="Y29" i="25"/>
  <c r="L29" i="25"/>
  <c r="J29" i="25"/>
  <c r="AD28" i="25"/>
  <c r="AC28" i="25"/>
  <c r="AB28" i="25"/>
  <c r="AA28" i="25"/>
  <c r="Z28" i="25"/>
  <c r="Y28" i="25"/>
  <c r="L28" i="25"/>
  <c r="J28" i="25"/>
  <c r="AG27" i="25"/>
  <c r="AD27" i="25"/>
  <c r="AC27" i="25"/>
  <c r="AB27" i="25"/>
  <c r="AA27" i="25"/>
  <c r="Z27" i="25"/>
  <c r="Y27" i="25"/>
  <c r="L27" i="25"/>
  <c r="J27" i="25"/>
  <c r="AI33" i="25" s="1"/>
  <c r="AI26" i="25"/>
  <c r="AG26" i="25"/>
  <c r="AD26" i="25"/>
  <c r="AC26" i="25"/>
  <c r="AB26" i="25"/>
  <c r="AA26" i="25"/>
  <c r="Z26" i="25"/>
  <c r="Y26" i="25"/>
  <c r="L26" i="25"/>
  <c r="AG29" i="25" s="1"/>
  <c r="J26" i="25"/>
  <c r="AI29" i="25" s="1"/>
  <c r="AD25" i="25"/>
  <c r="AC25" i="25"/>
  <c r="AB25" i="25"/>
  <c r="AA25" i="25"/>
  <c r="Z25" i="25"/>
  <c r="Y25" i="25"/>
  <c r="L25" i="25"/>
  <c r="AG25" i="25" s="1"/>
  <c r="J25" i="25"/>
  <c r="AI25" i="25" s="1"/>
  <c r="AD24" i="25"/>
  <c r="AC24" i="25"/>
  <c r="AB24" i="25"/>
  <c r="AA24" i="25"/>
  <c r="Z24" i="25"/>
  <c r="Y24" i="25"/>
  <c r="L24" i="25"/>
  <c r="AG21" i="25" s="1"/>
  <c r="J24" i="25"/>
  <c r="AI21" i="25" s="1"/>
  <c r="AD23" i="25"/>
  <c r="AC23" i="25"/>
  <c r="AB23" i="25"/>
  <c r="AA23" i="25"/>
  <c r="Z23" i="25"/>
  <c r="Y23" i="25"/>
  <c r="L23" i="25"/>
  <c r="AG32" i="25" s="1"/>
  <c r="J23" i="25"/>
  <c r="AI32" i="25" s="1"/>
  <c r="AD22" i="25"/>
  <c r="AC22" i="25"/>
  <c r="AB22" i="25"/>
  <c r="AA22" i="25"/>
  <c r="Z22" i="25"/>
  <c r="Y22" i="25"/>
  <c r="L22" i="25"/>
  <c r="AG28" i="25" s="1"/>
  <c r="J22" i="25"/>
  <c r="AI28" i="25" s="1"/>
  <c r="AD21" i="25"/>
  <c r="AC21" i="25"/>
  <c r="AB21" i="25"/>
  <c r="AA21" i="25"/>
  <c r="Z21" i="25"/>
  <c r="Y21" i="25"/>
  <c r="L21" i="25"/>
  <c r="AG24" i="25" s="1"/>
  <c r="J21" i="25"/>
  <c r="AI24" i="25" s="1"/>
  <c r="AD20" i="25"/>
  <c r="AC20" i="25"/>
  <c r="AB20" i="25"/>
  <c r="AA20" i="25"/>
  <c r="Z20" i="25"/>
  <c r="Y20" i="25"/>
  <c r="L20" i="25"/>
  <c r="AG20" i="25" s="1"/>
  <c r="J20" i="25"/>
  <c r="AI20" i="25" s="1"/>
  <c r="AH11" i="25"/>
  <c r="AG11" i="25"/>
  <c r="AD11" i="25"/>
  <c r="AC11" i="25"/>
  <c r="Z11" i="25"/>
  <c r="Y11" i="25"/>
  <c r="K11" i="25"/>
  <c r="J11" i="25"/>
  <c r="G11" i="25"/>
  <c r="F11" i="25"/>
  <c r="C11" i="25"/>
  <c r="B11" i="25"/>
  <c r="AJ10" i="25"/>
  <c r="AI10" i="25"/>
  <c r="AH10" i="25"/>
  <c r="AG10" i="25"/>
  <c r="AF10" i="25"/>
  <c r="AE10" i="25"/>
  <c r="AD10" i="25"/>
  <c r="AC10" i="25"/>
  <c r="AE11" i="25" s="1"/>
  <c r="AB10" i="25"/>
  <c r="AA10" i="25"/>
  <c r="Z10" i="25"/>
  <c r="Y10" i="25"/>
  <c r="AA11" i="25" s="1"/>
  <c r="T10" i="25"/>
  <c r="E16" i="24" s="1"/>
  <c r="M10" i="25"/>
  <c r="L10" i="25"/>
  <c r="K10" i="25"/>
  <c r="J10" i="25"/>
  <c r="I10" i="25"/>
  <c r="H10" i="25"/>
  <c r="G10" i="25"/>
  <c r="F10" i="25"/>
  <c r="E10" i="25"/>
  <c r="D10" i="25"/>
  <c r="C10" i="25"/>
  <c r="B10" i="25"/>
  <c r="D11" i="25" s="1"/>
  <c r="AM9" i="25"/>
  <c r="Z9" i="25"/>
  <c r="Y9" i="25"/>
  <c r="P9" i="25"/>
  <c r="G9" i="25"/>
  <c r="F9" i="25"/>
  <c r="C9" i="25"/>
  <c r="B9" i="25"/>
  <c r="AB8" i="25"/>
  <c r="AA8" i="25"/>
  <c r="Z8" i="25"/>
  <c r="Y8" i="25"/>
  <c r="I8" i="25"/>
  <c r="H8" i="25"/>
  <c r="G8" i="25"/>
  <c r="F8" i="25"/>
  <c r="E8" i="25"/>
  <c r="D8" i="25"/>
  <c r="C8" i="25"/>
  <c r="T8" i="25" s="1"/>
  <c r="E12" i="24" s="1"/>
  <c r="B8" i="25"/>
  <c r="AM7" i="25"/>
  <c r="Z7" i="25"/>
  <c r="Y7" i="25"/>
  <c r="P7" i="25"/>
  <c r="L7" i="25"/>
  <c r="C7" i="25"/>
  <c r="B7" i="25"/>
  <c r="AB6" i="25"/>
  <c r="AA6" i="25"/>
  <c r="Z6" i="25"/>
  <c r="Y6" i="25"/>
  <c r="E6" i="25"/>
  <c r="D6" i="25"/>
  <c r="C6" i="25"/>
  <c r="B6" i="25"/>
  <c r="D7" i="25" s="1"/>
  <c r="AM5" i="25"/>
  <c r="AO4" i="25"/>
  <c r="B20" i="24" s="1"/>
  <c r="L5" i="25"/>
  <c r="H5" i="25"/>
  <c r="J32" i="24"/>
  <c r="J28" i="24"/>
  <c r="J24" i="24"/>
  <c r="J20" i="24"/>
  <c r="J16" i="24"/>
  <c r="J12" i="24"/>
  <c r="J8" i="24"/>
  <c r="J4" i="24"/>
  <c r="AG35" i="23"/>
  <c r="AD35" i="23"/>
  <c r="AC35" i="23"/>
  <c r="AB35" i="23"/>
  <c r="AA35" i="23"/>
  <c r="Z35" i="23"/>
  <c r="Y35" i="23"/>
  <c r="L35" i="23"/>
  <c r="J35" i="23"/>
  <c r="AI35" i="23" s="1"/>
  <c r="AI34" i="23"/>
  <c r="AD34" i="23"/>
  <c r="AC34" i="23"/>
  <c r="AB34" i="23"/>
  <c r="AA34" i="23"/>
  <c r="Z34" i="23"/>
  <c r="Y34" i="23"/>
  <c r="L34" i="23"/>
  <c r="AG31" i="23" s="1"/>
  <c r="J34" i="23"/>
  <c r="AI31" i="23" s="1"/>
  <c r="AG33" i="23"/>
  <c r="AD33" i="23"/>
  <c r="AC33" i="23"/>
  <c r="AB33" i="23"/>
  <c r="AA33" i="23"/>
  <c r="Z33" i="23"/>
  <c r="Y33" i="23"/>
  <c r="L33" i="23"/>
  <c r="J33" i="23"/>
  <c r="AI27" i="23" s="1"/>
  <c r="AD32" i="23"/>
  <c r="AC32" i="23"/>
  <c r="AB32" i="23"/>
  <c r="AA32" i="23"/>
  <c r="Z32" i="23"/>
  <c r="Y32" i="23"/>
  <c r="L32" i="23"/>
  <c r="AG23" i="23" s="1"/>
  <c r="J32" i="23"/>
  <c r="AI23" i="23" s="1"/>
  <c r="AD31" i="23"/>
  <c r="AC31" i="23"/>
  <c r="AB31" i="23"/>
  <c r="AA31" i="23"/>
  <c r="Z31" i="23"/>
  <c r="Y31" i="23"/>
  <c r="L31" i="23"/>
  <c r="AG34" i="23" s="1"/>
  <c r="J31" i="23"/>
  <c r="AG30" i="23"/>
  <c r="AD30" i="23"/>
  <c r="AC30" i="23"/>
  <c r="AB30" i="23"/>
  <c r="AA30" i="23"/>
  <c r="Z30" i="23"/>
  <c r="Y30" i="23"/>
  <c r="L30" i="23"/>
  <c r="J30" i="23"/>
  <c r="AI30" i="23" s="1"/>
  <c r="AD29" i="23"/>
  <c r="AC29" i="23"/>
  <c r="AB29" i="23"/>
  <c r="AA29" i="23"/>
  <c r="Z29" i="23"/>
  <c r="Y29" i="23"/>
  <c r="L29" i="23"/>
  <c r="J29" i="23"/>
  <c r="AI26" i="23" s="1"/>
  <c r="AD28" i="23"/>
  <c r="AC28" i="23"/>
  <c r="AB28" i="23"/>
  <c r="AA28" i="23"/>
  <c r="Z28" i="23"/>
  <c r="Y28" i="23"/>
  <c r="L28" i="23"/>
  <c r="J28" i="23"/>
  <c r="AG27" i="23"/>
  <c r="AD27" i="23"/>
  <c r="AC27" i="23"/>
  <c r="AB27" i="23"/>
  <c r="AA27" i="23"/>
  <c r="Z27" i="23"/>
  <c r="Y27" i="23"/>
  <c r="L27" i="23"/>
  <c r="J27" i="23"/>
  <c r="AI33" i="23" s="1"/>
  <c r="AG26" i="23"/>
  <c r="AD26" i="23"/>
  <c r="AC26" i="23"/>
  <c r="AB26" i="23"/>
  <c r="AA26" i="23"/>
  <c r="Z26" i="23"/>
  <c r="Y26" i="23"/>
  <c r="L26" i="23"/>
  <c r="AG29" i="23" s="1"/>
  <c r="J26" i="23"/>
  <c r="AI29" i="23" s="1"/>
  <c r="AD25" i="23"/>
  <c r="AC25" i="23"/>
  <c r="AB25" i="23"/>
  <c r="AA25" i="23"/>
  <c r="Z25" i="23"/>
  <c r="Y25" i="23"/>
  <c r="L25" i="23"/>
  <c r="AG25" i="23" s="1"/>
  <c r="J25" i="23"/>
  <c r="AI25" i="23" s="1"/>
  <c r="AD24" i="23"/>
  <c r="AC24" i="23"/>
  <c r="AB24" i="23"/>
  <c r="AA24" i="23"/>
  <c r="Z24" i="23"/>
  <c r="Y24" i="23"/>
  <c r="L24" i="23"/>
  <c r="AG21" i="23" s="1"/>
  <c r="J24" i="23"/>
  <c r="AI21" i="23" s="1"/>
  <c r="AD23" i="23"/>
  <c r="AC23" i="23"/>
  <c r="AB23" i="23"/>
  <c r="AA23" i="23"/>
  <c r="Z23" i="23"/>
  <c r="Y23" i="23"/>
  <c r="L23" i="23"/>
  <c r="AG32" i="23" s="1"/>
  <c r="J23" i="23"/>
  <c r="AI32" i="23" s="1"/>
  <c r="AD22" i="23"/>
  <c r="AC22" i="23"/>
  <c r="AB22" i="23"/>
  <c r="AA22" i="23"/>
  <c r="Z22" i="23"/>
  <c r="Y22" i="23"/>
  <c r="L22" i="23"/>
  <c r="AG28" i="23" s="1"/>
  <c r="J22" i="23"/>
  <c r="AI28" i="23" s="1"/>
  <c r="AD21" i="23"/>
  <c r="AC21" i="23"/>
  <c r="AB21" i="23"/>
  <c r="AA21" i="23"/>
  <c r="Z21" i="23"/>
  <c r="Y21" i="23"/>
  <c r="L21" i="23"/>
  <c r="AG24" i="23" s="1"/>
  <c r="J21" i="23"/>
  <c r="AI24" i="23" s="1"/>
  <c r="AG20" i="23"/>
  <c r="AD20" i="23"/>
  <c r="AC20" i="23"/>
  <c r="AB20" i="23"/>
  <c r="AA20" i="23"/>
  <c r="Z20" i="23"/>
  <c r="Y20" i="23"/>
  <c r="L20" i="23"/>
  <c r="J20" i="23"/>
  <c r="AI20" i="23" s="1"/>
  <c r="AH11" i="23"/>
  <c r="AG11" i="23"/>
  <c r="AD11" i="23"/>
  <c r="AC11" i="23"/>
  <c r="Z11" i="23"/>
  <c r="Y11" i="23"/>
  <c r="K11" i="23"/>
  <c r="J11" i="23"/>
  <c r="G11" i="23"/>
  <c r="F11" i="23"/>
  <c r="C11" i="23"/>
  <c r="B11" i="23"/>
  <c r="AJ10" i="23"/>
  <c r="AI10" i="23"/>
  <c r="AH10" i="23"/>
  <c r="AG10" i="23"/>
  <c r="AF10" i="23"/>
  <c r="AE10" i="23"/>
  <c r="AD10" i="23"/>
  <c r="AC10" i="23"/>
  <c r="AE11" i="23" s="1"/>
  <c r="AB10" i="23"/>
  <c r="AA10" i="23"/>
  <c r="Z10" i="23"/>
  <c r="Y10" i="23"/>
  <c r="AA11" i="23" s="1"/>
  <c r="M10" i="23"/>
  <c r="L10" i="23"/>
  <c r="K10" i="23"/>
  <c r="J10" i="23"/>
  <c r="I10" i="23"/>
  <c r="H10" i="23"/>
  <c r="G10" i="23"/>
  <c r="F10" i="23"/>
  <c r="E10" i="23"/>
  <c r="D10" i="23"/>
  <c r="C10" i="23"/>
  <c r="B10" i="23"/>
  <c r="D11" i="23" s="1"/>
  <c r="AM9" i="23"/>
  <c r="AD9" i="23"/>
  <c r="AC9" i="23"/>
  <c r="Z9" i="23"/>
  <c r="Y9" i="23"/>
  <c r="P9" i="23"/>
  <c r="C9" i="23"/>
  <c r="B9" i="23"/>
  <c r="AF8" i="23"/>
  <c r="AE8" i="23"/>
  <c r="AD8" i="23"/>
  <c r="AC8" i="23"/>
  <c r="AB8" i="23"/>
  <c r="AA8" i="23"/>
  <c r="Z8" i="23"/>
  <c r="Y8" i="23"/>
  <c r="AA9" i="23" s="1"/>
  <c r="E8" i="23"/>
  <c r="D8" i="23"/>
  <c r="C8" i="23"/>
  <c r="B8" i="23"/>
  <c r="AM7" i="23"/>
  <c r="Z7" i="23"/>
  <c r="Y7" i="23"/>
  <c r="P7" i="23"/>
  <c r="C7" i="23"/>
  <c r="B7" i="23"/>
  <c r="AB6" i="23"/>
  <c r="AA6" i="23"/>
  <c r="Z6" i="23"/>
  <c r="Y6" i="23"/>
  <c r="E6" i="23"/>
  <c r="D6" i="23"/>
  <c r="C6" i="23"/>
  <c r="B6" i="23"/>
  <c r="D7" i="23" s="1"/>
  <c r="AM5" i="23"/>
  <c r="AO4" i="23" s="1"/>
  <c r="B20" i="22" s="1"/>
  <c r="P5" i="23"/>
  <c r="R4" i="23" s="1"/>
  <c r="B4" i="22" s="1"/>
  <c r="J32" i="22"/>
  <c r="J28" i="22"/>
  <c r="J24" i="22"/>
  <c r="J20" i="22"/>
  <c r="J16" i="22"/>
  <c r="J12" i="22"/>
  <c r="J8" i="22"/>
  <c r="J4" i="22"/>
  <c r="AA7" i="23" l="1"/>
  <c r="AO6" i="23" s="1"/>
  <c r="B24" i="22" s="1"/>
  <c r="T4" i="23"/>
  <c r="E4" i="22" s="1"/>
  <c r="T10" i="23"/>
  <c r="E16" i="22" s="1"/>
  <c r="T8" i="23"/>
  <c r="E12" i="22" s="1"/>
  <c r="S8" i="23"/>
  <c r="D12" i="22" s="1"/>
  <c r="K12" i="22" s="1"/>
  <c r="L11" i="25"/>
  <c r="D9" i="25"/>
  <c r="AP8" i="25"/>
  <c r="D28" i="24" s="1"/>
  <c r="S8" i="25"/>
  <c r="D12" i="24" s="1"/>
  <c r="K12" i="24" s="1"/>
  <c r="T8" i="28"/>
  <c r="E12" i="27" s="1"/>
  <c r="T4" i="28"/>
  <c r="E4" i="27" s="1"/>
  <c r="AG20" i="28"/>
  <c r="AP4" i="28" s="1"/>
  <c r="D20" i="27" s="1"/>
  <c r="K20" i="27" s="1"/>
  <c r="AA9" i="28"/>
  <c r="AO8" i="28" s="1"/>
  <c r="B28" i="27" s="1"/>
  <c r="AA11" i="28"/>
  <c r="AQ8" i="28"/>
  <c r="E28" i="27" s="1"/>
  <c r="AP10" i="28"/>
  <c r="D32" i="27" s="1"/>
  <c r="H11" i="28"/>
  <c r="S10" i="28"/>
  <c r="D16" i="27" s="1"/>
  <c r="L11" i="28"/>
  <c r="T10" i="28"/>
  <c r="E16" i="27" s="1"/>
  <c r="D11" i="28"/>
  <c r="S8" i="28"/>
  <c r="D12" i="27" s="1"/>
  <c r="K12" i="27" s="1"/>
  <c r="D9" i="28"/>
  <c r="H9" i="28"/>
  <c r="R8" i="28" s="1"/>
  <c r="B12" i="27" s="1"/>
  <c r="AA7" i="25"/>
  <c r="AA9" i="25"/>
  <c r="H11" i="25"/>
  <c r="H9" i="25"/>
  <c r="S6" i="25"/>
  <c r="D8" i="24" s="1"/>
  <c r="R4" i="25"/>
  <c r="B4" i="24" s="1"/>
  <c r="S10" i="25"/>
  <c r="D16" i="24" s="1"/>
  <c r="K16" i="24" s="1"/>
  <c r="S10" i="23"/>
  <c r="D16" i="22" s="1"/>
  <c r="K16" i="22" s="1"/>
  <c r="H11" i="23"/>
  <c r="R10" i="23" s="1"/>
  <c r="B16" i="22" s="1"/>
  <c r="D9" i="23"/>
  <c r="L11" i="23"/>
  <c r="AQ8" i="23"/>
  <c r="E28" i="22" s="1"/>
  <c r="AP10" i="23"/>
  <c r="D32" i="22" s="1"/>
  <c r="Z16" i="26"/>
  <c r="AA16" i="26" s="1"/>
  <c r="Z24" i="26"/>
  <c r="AA24" i="26" s="1"/>
  <c r="AJ16" i="26"/>
  <c r="AJ20" i="26"/>
  <c r="AJ8" i="26"/>
  <c r="AK8" i="26"/>
  <c r="AK12" i="26"/>
  <c r="AD24" i="26"/>
  <c r="AK24" i="26" s="1"/>
  <c r="AK20" i="26"/>
  <c r="Z20" i="26"/>
  <c r="AA20" i="26" s="1"/>
  <c r="AA8" i="26"/>
  <c r="S6" i="28"/>
  <c r="D8" i="27" s="1"/>
  <c r="AP8" i="28"/>
  <c r="D28" i="27" s="1"/>
  <c r="T6" i="28"/>
  <c r="E8" i="27" s="1"/>
  <c r="AP4" i="25"/>
  <c r="D20" i="24" s="1"/>
  <c r="T6" i="25"/>
  <c r="E8" i="24" s="1"/>
  <c r="T4" i="25"/>
  <c r="E4" i="24" s="1"/>
  <c r="AQ8" i="25"/>
  <c r="E28" i="24" s="1"/>
  <c r="AP10" i="25"/>
  <c r="D32" i="24" s="1"/>
  <c r="K32" i="24" s="1"/>
  <c r="AQ4" i="25"/>
  <c r="E20" i="24" s="1"/>
  <c r="S6" i="23"/>
  <c r="D8" i="22" s="1"/>
  <c r="T6" i="23"/>
  <c r="E8" i="22" s="1"/>
  <c r="AQ6" i="23"/>
  <c r="E24" i="22" s="1"/>
  <c r="AO6" i="28"/>
  <c r="B24" i="27" s="1"/>
  <c r="E24" i="27"/>
  <c r="R6" i="28"/>
  <c r="B8" i="27" s="1"/>
  <c r="AQ10" i="28"/>
  <c r="E32" i="27" s="1"/>
  <c r="AI11" i="28"/>
  <c r="AO10" i="28" s="1"/>
  <c r="B32" i="27" s="1"/>
  <c r="AP6" i="28"/>
  <c r="D24" i="27" s="1"/>
  <c r="S4" i="28"/>
  <c r="D4" i="27" s="1"/>
  <c r="K4" i="27" s="1"/>
  <c r="B4" i="27"/>
  <c r="B20" i="27"/>
  <c r="R8" i="25"/>
  <c r="B12" i="24" s="1"/>
  <c r="AO10" i="25"/>
  <c r="B32" i="24" s="1"/>
  <c r="AO6" i="25"/>
  <c r="B24" i="24" s="1"/>
  <c r="AQ6" i="25"/>
  <c r="E24" i="24" s="1"/>
  <c r="R6" i="25"/>
  <c r="B8" i="24" s="1"/>
  <c r="AQ10" i="25"/>
  <c r="E32" i="24" s="1"/>
  <c r="AO8" i="25"/>
  <c r="B28" i="24" s="1"/>
  <c r="AI11" i="25"/>
  <c r="AP6" i="25"/>
  <c r="D24" i="24" s="1"/>
  <c r="K24" i="24" s="1"/>
  <c r="S4" i="25"/>
  <c r="D4" i="24" s="1"/>
  <c r="R6" i="23"/>
  <c r="B8" i="22" s="1"/>
  <c r="AQ10" i="23"/>
  <c r="E32" i="22" s="1"/>
  <c r="K32" i="22" s="1"/>
  <c r="R8" i="23"/>
  <c r="B12" i="22" s="1"/>
  <c r="AQ4" i="23"/>
  <c r="E20" i="22" s="1"/>
  <c r="AP8" i="23"/>
  <c r="D28" i="22" s="1"/>
  <c r="K28" i="22" s="1"/>
  <c r="AP4" i="23"/>
  <c r="D20" i="22" s="1"/>
  <c r="AE9" i="23"/>
  <c r="AO8" i="23" s="1"/>
  <c r="B28" i="22" s="1"/>
  <c r="AI11" i="23"/>
  <c r="AO10" i="23" s="1"/>
  <c r="B32" i="22" s="1"/>
  <c r="AP6" i="23"/>
  <c r="D24" i="22" s="1"/>
  <c r="K24" i="22" s="1"/>
  <c r="S4" i="23"/>
  <c r="D4" i="22" s="1"/>
  <c r="K4" i="22" s="1"/>
  <c r="R10" i="25" l="1"/>
  <c r="B16" i="24" s="1"/>
  <c r="K8" i="27"/>
  <c r="K32" i="27"/>
  <c r="K28" i="27"/>
  <c r="K24" i="27"/>
  <c r="K16" i="27"/>
  <c r="R10" i="28"/>
  <c r="B16" i="27" s="1"/>
  <c r="K8" i="24"/>
  <c r="K4" i="24"/>
  <c r="K20" i="24"/>
  <c r="K28" i="24"/>
  <c r="K20" i="22"/>
  <c r="K8" i="22"/>
  <c r="AD35" i="12"/>
  <c r="AC35" i="12"/>
  <c r="AB35" i="12"/>
  <c r="AA35" i="12"/>
  <c r="Z35" i="12"/>
  <c r="Y35" i="12"/>
  <c r="L35" i="12"/>
  <c r="AG35" i="12" s="1"/>
  <c r="J35" i="12"/>
  <c r="AI35" i="12" s="1"/>
  <c r="AD34" i="12"/>
  <c r="AC34" i="12"/>
  <c r="AB34" i="12"/>
  <c r="AA34" i="12"/>
  <c r="Z34" i="12"/>
  <c r="Y34" i="12"/>
  <c r="L34" i="12"/>
  <c r="AG31" i="12" s="1"/>
  <c r="J34" i="12"/>
  <c r="AI31" i="12" s="1"/>
  <c r="AG33" i="12"/>
  <c r="AD33" i="12"/>
  <c r="AC33" i="12"/>
  <c r="AB33" i="12"/>
  <c r="AA33" i="12"/>
  <c r="Z33" i="12"/>
  <c r="Y33" i="12"/>
  <c r="L33" i="12"/>
  <c r="J33" i="12"/>
  <c r="AI27" i="12" s="1"/>
  <c r="AG32" i="12"/>
  <c r="AD32" i="12"/>
  <c r="AC32" i="12"/>
  <c r="AB32" i="12"/>
  <c r="AA32" i="12"/>
  <c r="Z32" i="12"/>
  <c r="Y32" i="12"/>
  <c r="L32" i="12"/>
  <c r="AG23" i="12" s="1"/>
  <c r="J32" i="12"/>
  <c r="AI23" i="12" s="1"/>
  <c r="AD31" i="12"/>
  <c r="AC31" i="12"/>
  <c r="AB31" i="12"/>
  <c r="AA31" i="12"/>
  <c r="Z31" i="12"/>
  <c r="Y31" i="12"/>
  <c r="L31" i="12"/>
  <c r="AG34" i="12" s="1"/>
  <c r="J31" i="12"/>
  <c r="AI34" i="12" s="1"/>
  <c r="AD30" i="12"/>
  <c r="AC30" i="12"/>
  <c r="AB30" i="12"/>
  <c r="AA30" i="12"/>
  <c r="Z30" i="12"/>
  <c r="Y30" i="12"/>
  <c r="L30" i="12"/>
  <c r="AG30" i="12" s="1"/>
  <c r="J30" i="12"/>
  <c r="AI30" i="12" s="1"/>
  <c r="AD29" i="12"/>
  <c r="AC29" i="12"/>
  <c r="AB29" i="12"/>
  <c r="AA29" i="12"/>
  <c r="Z29" i="12"/>
  <c r="Y29" i="12"/>
  <c r="L29" i="12"/>
  <c r="J29" i="12"/>
  <c r="AD28" i="12"/>
  <c r="AC28" i="12"/>
  <c r="AB28" i="12"/>
  <c r="AA28" i="12"/>
  <c r="Z28" i="12"/>
  <c r="Y28" i="12"/>
  <c r="L28" i="12"/>
  <c r="J28" i="12"/>
  <c r="AG27" i="12"/>
  <c r="AD27" i="12"/>
  <c r="AC27" i="12"/>
  <c r="AB27" i="12"/>
  <c r="AA27" i="12"/>
  <c r="Z27" i="12"/>
  <c r="Y27" i="12"/>
  <c r="L27" i="12"/>
  <c r="J27" i="12"/>
  <c r="AI33" i="12" s="1"/>
  <c r="AI26" i="12"/>
  <c r="AG26" i="12"/>
  <c r="AD26" i="12"/>
  <c r="AC26" i="12"/>
  <c r="AB26" i="12"/>
  <c r="AA26" i="12"/>
  <c r="Z26" i="12"/>
  <c r="Y26" i="12"/>
  <c r="L26" i="12"/>
  <c r="AG29" i="12" s="1"/>
  <c r="J26" i="12"/>
  <c r="AI29" i="12" s="1"/>
  <c r="AD25" i="12"/>
  <c r="AC25" i="12"/>
  <c r="AB25" i="12"/>
  <c r="AA25" i="12"/>
  <c r="Z25" i="12"/>
  <c r="Y25" i="12"/>
  <c r="L25" i="12"/>
  <c r="AG25" i="12" s="1"/>
  <c r="J25" i="12"/>
  <c r="AI25" i="12" s="1"/>
  <c r="AD24" i="12"/>
  <c r="AC24" i="12"/>
  <c r="AB24" i="12"/>
  <c r="AA24" i="12"/>
  <c r="Z24" i="12"/>
  <c r="Y24" i="12"/>
  <c r="L24" i="12"/>
  <c r="J24" i="12"/>
  <c r="AI21" i="12" s="1"/>
  <c r="AD23" i="12"/>
  <c r="AC23" i="12"/>
  <c r="AB23" i="12"/>
  <c r="AA23" i="12"/>
  <c r="Z23" i="12"/>
  <c r="Y23" i="12"/>
  <c r="L23" i="12"/>
  <c r="J23" i="12"/>
  <c r="AI32" i="12" s="1"/>
  <c r="AD22" i="12"/>
  <c r="AC22" i="12"/>
  <c r="AB22" i="12"/>
  <c r="AA22" i="12"/>
  <c r="Z22" i="12"/>
  <c r="Y22" i="12"/>
  <c r="L22" i="12"/>
  <c r="AG28" i="12" s="1"/>
  <c r="J22" i="12"/>
  <c r="AI28" i="12" s="1"/>
  <c r="AG21" i="12"/>
  <c r="AD21" i="12"/>
  <c r="AC21" i="12"/>
  <c r="AB21" i="12"/>
  <c r="AA21" i="12"/>
  <c r="Z21" i="12"/>
  <c r="Y21" i="12"/>
  <c r="L21" i="12"/>
  <c r="T4" i="12" s="1"/>
  <c r="E4" i="11" s="1"/>
  <c r="J21" i="12"/>
  <c r="AI24" i="12" s="1"/>
  <c r="AG20" i="12"/>
  <c r="AD20" i="12"/>
  <c r="AC20" i="12"/>
  <c r="AB20" i="12"/>
  <c r="AA20" i="12"/>
  <c r="Z20" i="12"/>
  <c r="Y20" i="12"/>
  <c r="L20" i="12"/>
  <c r="J20" i="12"/>
  <c r="AI20" i="12" s="1"/>
  <c r="AQ4" i="12" s="1"/>
  <c r="E20" i="11" s="1"/>
  <c r="AH11" i="12"/>
  <c r="AG11" i="12"/>
  <c r="AD11" i="12"/>
  <c r="AC11" i="12"/>
  <c r="Z11" i="12"/>
  <c r="Y11" i="12"/>
  <c r="K11" i="12"/>
  <c r="J11" i="12"/>
  <c r="G11" i="12"/>
  <c r="F11" i="12"/>
  <c r="C11" i="12"/>
  <c r="B11" i="12"/>
  <c r="AJ10" i="12"/>
  <c r="AI10" i="12"/>
  <c r="AH10" i="12"/>
  <c r="AG10" i="12"/>
  <c r="AF10" i="12"/>
  <c r="AE10" i="12"/>
  <c r="AD10" i="12"/>
  <c r="AC10" i="12"/>
  <c r="AB10" i="12"/>
  <c r="AA10" i="12"/>
  <c r="Z10" i="12"/>
  <c r="Y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Z9" i="12"/>
  <c r="Y9" i="12"/>
  <c r="C9" i="12"/>
  <c r="B9" i="12"/>
  <c r="AB8" i="12"/>
  <c r="AA8" i="12"/>
  <c r="Z8" i="12"/>
  <c r="Y8" i="12"/>
  <c r="E8" i="12"/>
  <c r="D8" i="12"/>
  <c r="C8" i="12"/>
  <c r="B8" i="12"/>
  <c r="D9" i="12" s="1"/>
  <c r="Z7" i="12"/>
  <c r="Y7" i="12"/>
  <c r="C7" i="12"/>
  <c r="B7" i="12"/>
  <c r="AB6" i="12"/>
  <c r="AA6" i="12"/>
  <c r="Z6" i="12"/>
  <c r="Y6" i="12"/>
  <c r="E6" i="12"/>
  <c r="D6" i="12"/>
  <c r="C6" i="12"/>
  <c r="B6" i="12"/>
  <c r="AO4" i="12"/>
  <c r="B20" i="11" s="1"/>
  <c r="R4" i="12"/>
  <c r="B4" i="11" s="1"/>
  <c r="J32" i="11"/>
  <c r="J28" i="11"/>
  <c r="J24" i="11"/>
  <c r="J20" i="11"/>
  <c r="J16" i="11"/>
  <c r="J12" i="11"/>
  <c r="J8" i="11"/>
  <c r="J4" i="11"/>
  <c r="AP8" i="12" l="1"/>
  <c r="D28" i="11" s="1"/>
  <c r="AG24" i="12"/>
  <c r="AP6" i="12" s="1"/>
  <c r="D24" i="11" s="1"/>
  <c r="K24" i="11" s="1"/>
  <c r="T6" i="12"/>
  <c r="E8" i="11" s="1"/>
  <c r="T10" i="12"/>
  <c r="E16" i="11" s="1"/>
  <c r="T8" i="12"/>
  <c r="E12" i="11" s="1"/>
  <c r="AQ8" i="12"/>
  <c r="E28" i="11" s="1"/>
  <c r="AA11" i="12"/>
  <c r="AE11" i="12"/>
  <c r="AP10" i="12"/>
  <c r="D32" i="11" s="1"/>
  <c r="AA7" i="12"/>
  <c r="AO6" i="12" s="1"/>
  <c r="B24" i="11" s="1"/>
  <c r="AA9" i="12"/>
  <c r="S8" i="12"/>
  <c r="D12" i="11" s="1"/>
  <c r="K12" i="11" s="1"/>
  <c r="D7" i="12"/>
  <c r="D11" i="12"/>
  <c r="S10" i="12"/>
  <c r="D16" i="11" s="1"/>
  <c r="H11" i="12"/>
  <c r="L11" i="12"/>
  <c r="K28" i="11"/>
  <c r="S6" i="12"/>
  <c r="D8" i="11" s="1"/>
  <c r="K8" i="11" s="1"/>
  <c r="AP4" i="12"/>
  <c r="D20" i="11" s="1"/>
  <c r="K20" i="11" s="1"/>
  <c r="R8" i="12"/>
  <c r="B12" i="11" s="1"/>
  <c r="AO10" i="12"/>
  <c r="B32" i="11" s="1"/>
  <c r="AQ6" i="12"/>
  <c r="E24" i="11" s="1"/>
  <c r="R6" i="12"/>
  <c r="B8" i="11" s="1"/>
  <c r="R10" i="12"/>
  <c r="B16" i="11" s="1"/>
  <c r="AQ10" i="12"/>
  <c r="E32" i="11" s="1"/>
  <c r="AO8" i="12"/>
  <c r="B28" i="11" s="1"/>
  <c r="AI11" i="12"/>
  <c r="S4" i="12"/>
  <c r="D4" i="11" s="1"/>
  <c r="K4" i="11" s="1"/>
  <c r="K16" i="11" l="1"/>
  <c r="K32" i="11"/>
  <c r="AD35" i="21"/>
  <c r="AC35" i="21"/>
  <c r="AB35" i="21"/>
  <c r="AA35" i="21"/>
  <c r="Z35" i="21"/>
  <c r="Y35" i="21"/>
  <c r="L35" i="21"/>
  <c r="AG35" i="21" s="1"/>
  <c r="J35" i="21"/>
  <c r="AI35" i="21" s="1"/>
  <c r="AD34" i="21"/>
  <c r="AC34" i="21"/>
  <c r="AB34" i="21"/>
  <c r="AA34" i="21"/>
  <c r="Z34" i="21"/>
  <c r="Y34" i="21"/>
  <c r="L34" i="21"/>
  <c r="AG31" i="21" s="1"/>
  <c r="J34" i="21"/>
  <c r="AI31" i="21" s="1"/>
  <c r="AD33" i="21"/>
  <c r="AC33" i="21"/>
  <c r="AB33" i="21"/>
  <c r="AA33" i="21"/>
  <c r="Z33" i="21"/>
  <c r="Y33" i="21"/>
  <c r="L33" i="21"/>
  <c r="J33" i="21"/>
  <c r="AI27" i="21" s="1"/>
  <c r="AD32" i="21"/>
  <c r="AC32" i="21"/>
  <c r="AB32" i="21"/>
  <c r="AA32" i="21"/>
  <c r="Z32" i="21"/>
  <c r="Y32" i="21"/>
  <c r="L32" i="21"/>
  <c r="AG23" i="21" s="1"/>
  <c r="J32" i="21"/>
  <c r="AI23" i="21" s="1"/>
  <c r="AD31" i="21"/>
  <c r="AC31" i="21"/>
  <c r="AB31" i="21"/>
  <c r="AA31" i="21"/>
  <c r="Z31" i="21"/>
  <c r="Y31" i="21"/>
  <c r="L31" i="21"/>
  <c r="AG34" i="21" s="1"/>
  <c r="J31" i="21"/>
  <c r="AI34" i="21" s="1"/>
  <c r="AG30" i="21"/>
  <c r="AD30" i="21"/>
  <c r="AC30" i="21"/>
  <c r="AB30" i="21"/>
  <c r="AA30" i="21"/>
  <c r="Z30" i="21"/>
  <c r="Y30" i="21"/>
  <c r="L30" i="21"/>
  <c r="J30" i="21"/>
  <c r="AI30" i="21" s="1"/>
  <c r="AD29" i="21"/>
  <c r="AC29" i="21"/>
  <c r="AB29" i="21"/>
  <c r="AA29" i="21"/>
  <c r="Z29" i="21"/>
  <c r="Y29" i="21"/>
  <c r="L29" i="21"/>
  <c r="J29" i="21"/>
  <c r="AI26" i="21" s="1"/>
  <c r="AG28" i="21"/>
  <c r="AD28" i="21"/>
  <c r="AC28" i="21"/>
  <c r="AB28" i="21"/>
  <c r="AA28" i="21"/>
  <c r="Z28" i="21"/>
  <c r="Y28" i="21"/>
  <c r="L28" i="21"/>
  <c r="J28" i="21"/>
  <c r="AI22" i="21" s="1"/>
  <c r="AG27" i="21"/>
  <c r="AD27" i="21"/>
  <c r="AC27" i="21"/>
  <c r="AB27" i="21"/>
  <c r="AA27" i="21"/>
  <c r="Z27" i="21"/>
  <c r="Y27" i="21"/>
  <c r="L27" i="21"/>
  <c r="AG33" i="21" s="1"/>
  <c r="J27" i="21"/>
  <c r="AI33" i="21" s="1"/>
  <c r="AG26" i="21"/>
  <c r="AD26" i="21"/>
  <c r="AC26" i="21"/>
  <c r="AB26" i="21"/>
  <c r="AA26" i="21"/>
  <c r="Z26" i="21"/>
  <c r="Y26" i="21"/>
  <c r="L26" i="21"/>
  <c r="AG29" i="21" s="1"/>
  <c r="J26" i="21"/>
  <c r="AI29" i="21" s="1"/>
  <c r="AG25" i="21"/>
  <c r="AD25" i="21"/>
  <c r="AC25" i="21"/>
  <c r="AB25" i="21"/>
  <c r="AA25" i="21"/>
  <c r="Z25" i="21"/>
  <c r="Y25" i="21"/>
  <c r="L25" i="21"/>
  <c r="J25" i="21"/>
  <c r="AI25" i="21" s="1"/>
  <c r="AD24" i="21"/>
  <c r="AC24" i="21"/>
  <c r="AB24" i="21"/>
  <c r="AA24" i="21"/>
  <c r="Z24" i="21"/>
  <c r="Y24" i="21"/>
  <c r="L24" i="21"/>
  <c r="AG21" i="21" s="1"/>
  <c r="J24" i="21"/>
  <c r="AI21" i="21" s="1"/>
  <c r="AD23" i="21"/>
  <c r="AC23" i="21"/>
  <c r="AB23" i="21"/>
  <c r="AA23" i="21"/>
  <c r="Z23" i="21"/>
  <c r="Y23" i="21"/>
  <c r="L23" i="21"/>
  <c r="AG32" i="21" s="1"/>
  <c r="J23" i="21"/>
  <c r="AI32" i="21" s="1"/>
  <c r="AG22" i="21"/>
  <c r="AD22" i="21"/>
  <c r="AC22" i="21"/>
  <c r="AB22" i="21"/>
  <c r="AA22" i="21"/>
  <c r="Z22" i="21"/>
  <c r="Y22" i="21"/>
  <c r="L22" i="21"/>
  <c r="J22" i="21"/>
  <c r="AI28" i="21" s="1"/>
  <c r="AD21" i="21"/>
  <c r="AC21" i="21"/>
  <c r="AB21" i="21"/>
  <c r="AA21" i="21"/>
  <c r="Z21" i="21"/>
  <c r="Y21" i="21"/>
  <c r="L21" i="21"/>
  <c r="AG24" i="21" s="1"/>
  <c r="J21" i="21"/>
  <c r="AI24" i="21" s="1"/>
  <c r="AG20" i="21"/>
  <c r="AD20" i="21"/>
  <c r="AC20" i="21"/>
  <c r="AB20" i="21"/>
  <c r="AA20" i="21"/>
  <c r="Z20" i="21"/>
  <c r="Y20" i="21"/>
  <c r="L20" i="21"/>
  <c r="T4" i="21" s="1"/>
  <c r="E4" i="16" s="1"/>
  <c r="J20" i="21"/>
  <c r="AI20" i="21" s="1"/>
  <c r="AQ4" i="21" s="1"/>
  <c r="E20" i="16" s="1"/>
  <c r="AH11" i="21"/>
  <c r="AG11" i="21"/>
  <c r="AD11" i="21"/>
  <c r="AC11" i="21"/>
  <c r="Z11" i="21"/>
  <c r="Y11" i="21"/>
  <c r="K11" i="21"/>
  <c r="J11" i="21"/>
  <c r="G11" i="21"/>
  <c r="F11" i="21"/>
  <c r="C11" i="21"/>
  <c r="B11" i="21"/>
  <c r="AJ10" i="21"/>
  <c r="AI10" i="21"/>
  <c r="AH10" i="21"/>
  <c r="AG10" i="21"/>
  <c r="AI11" i="21" s="1"/>
  <c r="AF10" i="21"/>
  <c r="AE10" i="21"/>
  <c r="AD10" i="21"/>
  <c r="AC10" i="21"/>
  <c r="AB10" i="21"/>
  <c r="AA10" i="21"/>
  <c r="Z10" i="21"/>
  <c r="Y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AM9" i="21"/>
  <c r="AD9" i="21"/>
  <c r="AC9" i="21"/>
  <c r="Z9" i="21"/>
  <c r="Y9" i="21"/>
  <c r="P9" i="21"/>
  <c r="G9" i="21"/>
  <c r="F9" i="21"/>
  <c r="C9" i="21"/>
  <c r="B9" i="21"/>
  <c r="AF8" i="21"/>
  <c r="AE8" i="21"/>
  <c r="AD8" i="21"/>
  <c r="AC8" i="21"/>
  <c r="AB8" i="21"/>
  <c r="AA8" i="21"/>
  <c r="Z8" i="21"/>
  <c r="Y8" i="21"/>
  <c r="I8" i="21"/>
  <c r="H8" i="21"/>
  <c r="G8" i="21"/>
  <c r="F8" i="21"/>
  <c r="E8" i="21"/>
  <c r="D8" i="21"/>
  <c r="C8" i="21"/>
  <c r="B8" i="21"/>
  <c r="AM7" i="21"/>
  <c r="AI7" i="21"/>
  <c r="Z7" i="21"/>
  <c r="Y7" i="21"/>
  <c r="P7" i="21"/>
  <c r="L7" i="21"/>
  <c r="C7" i="21"/>
  <c r="B7" i="21"/>
  <c r="AB6" i="21"/>
  <c r="AA6" i="21"/>
  <c r="Z6" i="21"/>
  <c r="Y6" i="21"/>
  <c r="E6" i="21"/>
  <c r="D6" i="21"/>
  <c r="C6" i="21"/>
  <c r="B6" i="21"/>
  <c r="AM5" i="21"/>
  <c r="AI5" i="21"/>
  <c r="AE5" i="21"/>
  <c r="P5" i="21"/>
  <c r="L5" i="21"/>
  <c r="H5" i="21"/>
  <c r="J32" i="16"/>
  <c r="J28" i="16"/>
  <c r="J24" i="16"/>
  <c r="J20" i="16"/>
  <c r="J16" i="16"/>
  <c r="J12" i="16"/>
  <c r="J8" i="16"/>
  <c r="J4" i="16"/>
  <c r="AG35" i="20"/>
  <c r="AD35" i="20"/>
  <c r="AC35" i="20"/>
  <c r="AB35" i="20"/>
  <c r="AA35" i="20"/>
  <c r="Z35" i="20"/>
  <c r="Y35" i="20"/>
  <c r="L35" i="20"/>
  <c r="J35" i="20"/>
  <c r="AI35" i="20" s="1"/>
  <c r="AD34" i="20"/>
  <c r="AC34" i="20"/>
  <c r="AB34" i="20"/>
  <c r="AA34" i="20"/>
  <c r="Z34" i="20"/>
  <c r="Y34" i="20"/>
  <c r="L34" i="20"/>
  <c r="J34" i="20"/>
  <c r="AI31" i="20" s="1"/>
  <c r="AD33" i="20"/>
  <c r="AC33" i="20"/>
  <c r="AB33" i="20"/>
  <c r="AA33" i="20"/>
  <c r="Z33" i="20"/>
  <c r="Y33" i="20"/>
  <c r="L33" i="20"/>
  <c r="AG27" i="20" s="1"/>
  <c r="J33" i="20"/>
  <c r="AI27" i="20" s="1"/>
  <c r="AD32" i="20"/>
  <c r="AC32" i="20"/>
  <c r="AB32" i="20"/>
  <c r="AA32" i="20"/>
  <c r="Z32" i="20"/>
  <c r="Y32" i="20"/>
  <c r="L32" i="20"/>
  <c r="AG23" i="20" s="1"/>
  <c r="J32" i="20"/>
  <c r="AG31" i="20"/>
  <c r="AD31" i="20"/>
  <c r="AC31" i="20"/>
  <c r="AB31" i="20"/>
  <c r="AA31" i="20"/>
  <c r="Z31" i="20"/>
  <c r="Y31" i="20"/>
  <c r="L31" i="20"/>
  <c r="AG34" i="20" s="1"/>
  <c r="J31" i="20"/>
  <c r="AI34" i="20" s="1"/>
  <c r="AD30" i="20"/>
  <c r="AC30" i="20"/>
  <c r="AB30" i="20"/>
  <c r="AA30" i="20"/>
  <c r="Z30" i="20"/>
  <c r="Y30" i="20"/>
  <c r="L30" i="20"/>
  <c r="AG30" i="20" s="1"/>
  <c r="J30" i="20"/>
  <c r="AI30" i="20" s="1"/>
  <c r="AD29" i="20"/>
  <c r="AC29" i="20"/>
  <c r="AB29" i="20"/>
  <c r="AA29" i="20"/>
  <c r="Z29" i="20"/>
  <c r="Y29" i="20"/>
  <c r="L29" i="20"/>
  <c r="AG26" i="20" s="1"/>
  <c r="J29" i="20"/>
  <c r="AI26" i="20" s="1"/>
  <c r="AD28" i="20"/>
  <c r="AC28" i="20"/>
  <c r="AB28" i="20"/>
  <c r="AA28" i="20"/>
  <c r="Z28" i="20"/>
  <c r="Y28" i="20"/>
  <c r="L28" i="20"/>
  <c r="AG22" i="20" s="1"/>
  <c r="J28" i="20"/>
  <c r="AI22" i="20" s="1"/>
  <c r="AD27" i="20"/>
  <c r="AC27" i="20"/>
  <c r="AB27" i="20"/>
  <c r="AA27" i="20"/>
  <c r="Z27" i="20"/>
  <c r="Y27" i="20"/>
  <c r="L27" i="20"/>
  <c r="AG33" i="20" s="1"/>
  <c r="J27" i="20"/>
  <c r="AI33" i="20" s="1"/>
  <c r="AD26" i="20"/>
  <c r="AC26" i="20"/>
  <c r="AB26" i="20"/>
  <c r="AA26" i="20"/>
  <c r="Z26" i="20"/>
  <c r="Y26" i="20"/>
  <c r="L26" i="20"/>
  <c r="AG29" i="20" s="1"/>
  <c r="J26" i="20"/>
  <c r="AI29" i="20" s="1"/>
  <c r="AG25" i="20"/>
  <c r="AD25" i="20"/>
  <c r="AC25" i="20"/>
  <c r="AB25" i="20"/>
  <c r="AA25" i="20"/>
  <c r="Z25" i="20"/>
  <c r="Y25" i="20"/>
  <c r="L25" i="20"/>
  <c r="J25" i="20"/>
  <c r="AI25" i="20" s="1"/>
  <c r="AD24" i="20"/>
  <c r="AC24" i="20"/>
  <c r="AB24" i="20"/>
  <c r="AA24" i="20"/>
  <c r="Z24" i="20"/>
  <c r="Y24" i="20"/>
  <c r="L24" i="20"/>
  <c r="AG21" i="20" s="1"/>
  <c r="J24" i="20"/>
  <c r="AI23" i="20"/>
  <c r="AD23" i="20"/>
  <c r="AC23" i="20"/>
  <c r="AB23" i="20"/>
  <c r="AA23" i="20"/>
  <c r="Z23" i="20"/>
  <c r="Y23" i="20"/>
  <c r="L23" i="20"/>
  <c r="AG32" i="20" s="1"/>
  <c r="J23" i="20"/>
  <c r="AI32" i="20" s="1"/>
  <c r="AD22" i="20"/>
  <c r="AC22" i="20"/>
  <c r="AB22" i="20"/>
  <c r="AA22" i="20"/>
  <c r="Z22" i="20"/>
  <c r="Y22" i="20"/>
  <c r="L22" i="20"/>
  <c r="AG28" i="20" s="1"/>
  <c r="J22" i="20"/>
  <c r="AI28" i="20" s="1"/>
  <c r="AI21" i="20"/>
  <c r="AD21" i="20"/>
  <c r="AC21" i="20"/>
  <c r="AB21" i="20"/>
  <c r="AA21" i="20"/>
  <c r="Z21" i="20"/>
  <c r="Y21" i="20"/>
  <c r="L21" i="20"/>
  <c r="AG24" i="20" s="1"/>
  <c r="J21" i="20"/>
  <c r="AI24" i="20" s="1"/>
  <c r="AD20" i="20"/>
  <c r="AC20" i="20"/>
  <c r="AB20" i="20"/>
  <c r="AA20" i="20"/>
  <c r="Z20" i="20"/>
  <c r="Y20" i="20"/>
  <c r="L20" i="20"/>
  <c r="J20" i="20"/>
  <c r="AI20" i="20" s="1"/>
  <c r="AH11" i="20"/>
  <c r="AG11" i="20"/>
  <c r="AD11" i="20"/>
  <c r="AC11" i="20"/>
  <c r="Z11" i="20"/>
  <c r="Y11" i="20"/>
  <c r="K11" i="20"/>
  <c r="J11" i="20"/>
  <c r="G11" i="20"/>
  <c r="F11" i="20"/>
  <c r="C11" i="20"/>
  <c r="B11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M10" i="20"/>
  <c r="L10" i="20"/>
  <c r="K10" i="20"/>
  <c r="J10" i="20"/>
  <c r="L11" i="20" s="1"/>
  <c r="I10" i="20"/>
  <c r="H10" i="20"/>
  <c r="G10" i="20"/>
  <c r="F10" i="20"/>
  <c r="E10" i="20"/>
  <c r="D10" i="20"/>
  <c r="C10" i="20"/>
  <c r="B10" i="20"/>
  <c r="D11" i="20" s="1"/>
  <c r="AM9" i="20"/>
  <c r="AD9" i="20"/>
  <c r="AC9" i="20"/>
  <c r="Z9" i="20"/>
  <c r="Y9" i="20"/>
  <c r="P9" i="20"/>
  <c r="G9" i="20"/>
  <c r="F9" i="20"/>
  <c r="C9" i="20"/>
  <c r="B9" i="20"/>
  <c r="AF8" i="20"/>
  <c r="AE8" i="20"/>
  <c r="AD8" i="20"/>
  <c r="AC8" i="20"/>
  <c r="AE9" i="20" s="1"/>
  <c r="AB8" i="20"/>
  <c r="AA8" i="20"/>
  <c r="Z8" i="20"/>
  <c r="Y8" i="20"/>
  <c r="AA9" i="20" s="1"/>
  <c r="I8" i="20"/>
  <c r="H8" i="20"/>
  <c r="G8" i="20"/>
  <c r="F8" i="20"/>
  <c r="E8" i="20"/>
  <c r="D8" i="20"/>
  <c r="C8" i="20"/>
  <c r="B8" i="20"/>
  <c r="D9" i="20" s="1"/>
  <c r="AM7" i="20"/>
  <c r="AI7" i="20"/>
  <c r="Z7" i="20"/>
  <c r="Y7" i="20"/>
  <c r="P7" i="20"/>
  <c r="L7" i="20"/>
  <c r="C7" i="20"/>
  <c r="B7" i="20"/>
  <c r="AB6" i="20"/>
  <c r="AA6" i="20"/>
  <c r="Z6" i="20"/>
  <c r="Y6" i="20"/>
  <c r="E6" i="20"/>
  <c r="D6" i="20"/>
  <c r="C6" i="20"/>
  <c r="B6" i="20"/>
  <c r="AM5" i="20"/>
  <c r="AO4" i="20"/>
  <c r="B20" i="19" s="1"/>
  <c r="P5" i="20"/>
  <c r="L5" i="20"/>
  <c r="H5" i="20"/>
  <c r="J32" i="19"/>
  <c r="J28" i="19"/>
  <c r="J24" i="19"/>
  <c r="J20" i="19"/>
  <c r="J16" i="19"/>
  <c r="J12" i="19"/>
  <c r="J8" i="19"/>
  <c r="J4" i="19"/>
  <c r="AG35" i="18"/>
  <c r="AD35" i="18"/>
  <c r="AC35" i="18"/>
  <c r="AB35" i="18"/>
  <c r="AA35" i="18"/>
  <c r="Z35" i="18"/>
  <c r="Y35" i="18"/>
  <c r="L35" i="18"/>
  <c r="J35" i="18"/>
  <c r="AI35" i="18" s="1"/>
  <c r="AD34" i="18"/>
  <c r="AC34" i="18"/>
  <c r="AB34" i="18"/>
  <c r="AA34" i="18"/>
  <c r="Z34" i="18"/>
  <c r="Y34" i="18"/>
  <c r="L34" i="18"/>
  <c r="AG31" i="18" s="1"/>
  <c r="J34" i="18"/>
  <c r="AI31" i="18" s="1"/>
  <c r="AD33" i="18"/>
  <c r="AC33" i="18"/>
  <c r="AB33" i="18"/>
  <c r="AA33" i="18"/>
  <c r="Z33" i="18"/>
  <c r="Y33" i="18"/>
  <c r="L33" i="18"/>
  <c r="J33" i="18"/>
  <c r="AI27" i="18" s="1"/>
  <c r="AG32" i="18"/>
  <c r="AD32" i="18"/>
  <c r="AC32" i="18"/>
  <c r="AB32" i="18"/>
  <c r="AA32" i="18"/>
  <c r="Z32" i="18"/>
  <c r="Y32" i="18"/>
  <c r="L32" i="18"/>
  <c r="AG23" i="18" s="1"/>
  <c r="J32" i="18"/>
  <c r="AI23" i="18" s="1"/>
  <c r="AD31" i="18"/>
  <c r="AC31" i="18"/>
  <c r="AB31" i="18"/>
  <c r="AA31" i="18"/>
  <c r="Z31" i="18"/>
  <c r="Y31" i="18"/>
  <c r="L31" i="18"/>
  <c r="AG34" i="18" s="1"/>
  <c r="J31" i="18"/>
  <c r="AI34" i="18" s="1"/>
  <c r="AD30" i="18"/>
  <c r="AC30" i="18"/>
  <c r="AB30" i="18"/>
  <c r="AA30" i="18"/>
  <c r="Z30" i="18"/>
  <c r="Y30" i="18"/>
  <c r="L30" i="18"/>
  <c r="AG30" i="18" s="1"/>
  <c r="J30" i="18"/>
  <c r="AI30" i="18" s="1"/>
  <c r="AD29" i="18"/>
  <c r="AC29" i="18"/>
  <c r="AB29" i="18"/>
  <c r="AA29" i="18"/>
  <c r="Z29" i="18"/>
  <c r="Y29" i="18"/>
  <c r="L29" i="18"/>
  <c r="AG26" i="18" s="1"/>
  <c r="J29" i="18"/>
  <c r="AG28" i="18"/>
  <c r="AD28" i="18"/>
  <c r="AC28" i="18"/>
  <c r="AB28" i="18"/>
  <c r="AA28" i="18"/>
  <c r="Z28" i="18"/>
  <c r="Y28" i="18"/>
  <c r="L28" i="18"/>
  <c r="J28" i="18"/>
  <c r="AG27" i="18"/>
  <c r="AD27" i="18"/>
  <c r="AC27" i="18"/>
  <c r="AB27" i="18"/>
  <c r="AA27" i="18"/>
  <c r="Z27" i="18"/>
  <c r="Y27" i="18"/>
  <c r="L27" i="18"/>
  <c r="AG33" i="18" s="1"/>
  <c r="J27" i="18"/>
  <c r="AI33" i="18" s="1"/>
  <c r="AI26" i="18"/>
  <c r="AD26" i="18"/>
  <c r="AC26" i="18"/>
  <c r="AB26" i="18"/>
  <c r="AA26" i="18"/>
  <c r="Z26" i="18"/>
  <c r="Y26" i="18"/>
  <c r="L26" i="18"/>
  <c r="AG29" i="18" s="1"/>
  <c r="J26" i="18"/>
  <c r="AI29" i="18" s="1"/>
  <c r="AG25" i="18"/>
  <c r="AD25" i="18"/>
  <c r="AC25" i="18"/>
  <c r="AB25" i="18"/>
  <c r="AA25" i="18"/>
  <c r="Z25" i="18"/>
  <c r="Y25" i="18"/>
  <c r="L25" i="18"/>
  <c r="J25" i="18"/>
  <c r="AI25" i="18" s="1"/>
  <c r="AD24" i="18"/>
  <c r="AC24" i="18"/>
  <c r="AB24" i="18"/>
  <c r="AA24" i="18"/>
  <c r="Z24" i="18"/>
  <c r="Y24" i="18"/>
  <c r="L24" i="18"/>
  <c r="J24" i="18"/>
  <c r="AI21" i="18" s="1"/>
  <c r="AD23" i="18"/>
  <c r="AC23" i="18"/>
  <c r="AB23" i="18"/>
  <c r="AA23" i="18"/>
  <c r="Z23" i="18"/>
  <c r="Y23" i="18"/>
  <c r="L23" i="18"/>
  <c r="J23" i="18"/>
  <c r="AI32" i="18" s="1"/>
  <c r="AD22" i="18"/>
  <c r="AC22" i="18"/>
  <c r="AB22" i="18"/>
  <c r="AA22" i="18"/>
  <c r="Z22" i="18"/>
  <c r="Y22" i="18"/>
  <c r="L22" i="18"/>
  <c r="J22" i="18"/>
  <c r="AI28" i="18" s="1"/>
  <c r="AG21" i="18"/>
  <c r="AD21" i="18"/>
  <c r="AC21" i="18"/>
  <c r="AB21" i="18"/>
  <c r="AA21" i="18"/>
  <c r="Z21" i="18"/>
  <c r="Y21" i="18"/>
  <c r="L21" i="18"/>
  <c r="AG24" i="18" s="1"/>
  <c r="J21" i="18"/>
  <c r="AI24" i="18" s="1"/>
  <c r="AG20" i="18"/>
  <c r="AD20" i="18"/>
  <c r="AC20" i="18"/>
  <c r="AB20" i="18"/>
  <c r="AA20" i="18"/>
  <c r="Z20" i="18"/>
  <c r="Y20" i="18"/>
  <c r="L20" i="18"/>
  <c r="J20" i="18"/>
  <c r="AI20" i="18" s="1"/>
  <c r="AH11" i="18"/>
  <c r="AG11" i="18"/>
  <c r="AD11" i="18"/>
  <c r="AC11" i="18"/>
  <c r="Z11" i="18"/>
  <c r="Y11" i="18"/>
  <c r="K11" i="18"/>
  <c r="J11" i="18"/>
  <c r="G11" i="18"/>
  <c r="F11" i="18"/>
  <c r="C11" i="18"/>
  <c r="B11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M10" i="18"/>
  <c r="L10" i="18"/>
  <c r="K10" i="18"/>
  <c r="J10" i="18"/>
  <c r="I10" i="18"/>
  <c r="H10" i="18"/>
  <c r="G10" i="18"/>
  <c r="F10" i="18"/>
  <c r="E10" i="18"/>
  <c r="D10" i="18"/>
  <c r="C10" i="18"/>
  <c r="T10" i="18" s="1"/>
  <c r="E16" i="17" s="1"/>
  <c r="B10" i="18"/>
  <c r="AM9" i="18"/>
  <c r="AD9" i="18"/>
  <c r="AC9" i="18"/>
  <c r="Z9" i="18"/>
  <c r="Y9" i="18"/>
  <c r="P9" i="18"/>
  <c r="G9" i="18"/>
  <c r="F9" i="18"/>
  <c r="C9" i="18"/>
  <c r="B9" i="18"/>
  <c r="AF8" i="18"/>
  <c r="AE8" i="18"/>
  <c r="AD8" i="18"/>
  <c r="AC8" i="18"/>
  <c r="AB8" i="18"/>
  <c r="AA8" i="18"/>
  <c r="Z8" i="18"/>
  <c r="Y8" i="18"/>
  <c r="I8" i="18"/>
  <c r="H8" i="18"/>
  <c r="G8" i="18"/>
  <c r="F8" i="18"/>
  <c r="E8" i="18"/>
  <c r="D8" i="18"/>
  <c r="C8" i="18"/>
  <c r="B8" i="18"/>
  <c r="AM7" i="18"/>
  <c r="AI7" i="18"/>
  <c r="Z7" i="18"/>
  <c r="Y7" i="18"/>
  <c r="P7" i="18"/>
  <c r="C7" i="18"/>
  <c r="B7" i="18"/>
  <c r="AB6" i="18"/>
  <c r="AA6" i="18"/>
  <c r="Z6" i="18"/>
  <c r="Y6" i="18"/>
  <c r="E6" i="18"/>
  <c r="D6" i="18"/>
  <c r="C6" i="18"/>
  <c r="B6" i="18"/>
  <c r="AM5" i="18"/>
  <c r="AI5" i="18"/>
  <c r="AE5" i="18"/>
  <c r="P5" i="18"/>
  <c r="L5" i="18"/>
  <c r="H5" i="18"/>
  <c r="J32" i="17"/>
  <c r="J28" i="17"/>
  <c r="J24" i="17"/>
  <c r="J20" i="17"/>
  <c r="J16" i="17"/>
  <c r="J12" i="17"/>
  <c r="J8" i="17"/>
  <c r="J4" i="17"/>
  <c r="AA11" i="21" l="1"/>
  <c r="AA9" i="21"/>
  <c r="AP6" i="21"/>
  <c r="D24" i="16" s="1"/>
  <c r="AA7" i="21"/>
  <c r="AO6" i="21" s="1"/>
  <c r="B24" i="16" s="1"/>
  <c r="AO4" i="21"/>
  <c r="B20" i="16" s="1"/>
  <c r="AP4" i="21"/>
  <c r="D20" i="16" s="1"/>
  <c r="K20" i="16" s="1"/>
  <c r="AQ4" i="20"/>
  <c r="E20" i="19" s="1"/>
  <c r="AA7" i="20"/>
  <c r="AA11" i="20"/>
  <c r="T6" i="18"/>
  <c r="E8" i="17" s="1"/>
  <c r="AQ4" i="18"/>
  <c r="E20" i="17" s="1"/>
  <c r="H9" i="18"/>
  <c r="H11" i="18"/>
  <c r="AP10" i="21"/>
  <c r="D32" i="16" s="1"/>
  <c r="AE11" i="21"/>
  <c r="AQ10" i="21"/>
  <c r="E32" i="16" s="1"/>
  <c r="AP8" i="21"/>
  <c r="D28" i="16" s="1"/>
  <c r="AE9" i="21"/>
  <c r="AO8" i="21" s="1"/>
  <c r="B28" i="16" s="1"/>
  <c r="T4" i="18"/>
  <c r="E4" i="17" s="1"/>
  <c r="AA9" i="18"/>
  <c r="T4" i="20"/>
  <c r="E4" i="19" s="1"/>
  <c r="AE11" i="18"/>
  <c r="AE11" i="20"/>
  <c r="AO6" i="20"/>
  <c r="B24" i="19" s="1"/>
  <c r="T8" i="18"/>
  <c r="E12" i="17" s="1"/>
  <c r="S8" i="18"/>
  <c r="D12" i="17" s="1"/>
  <c r="D9" i="18"/>
  <c r="H11" i="20"/>
  <c r="AP10" i="20"/>
  <c r="D32" i="19" s="1"/>
  <c r="AI11" i="20"/>
  <c r="AQ10" i="20"/>
  <c r="E32" i="19" s="1"/>
  <c r="T8" i="20"/>
  <c r="E12" i="19" s="1"/>
  <c r="AA7" i="18"/>
  <c r="AO6" i="18" s="1"/>
  <c r="B24" i="17" s="1"/>
  <c r="AO4" i="18"/>
  <c r="B20" i="17" s="1"/>
  <c r="D9" i="21"/>
  <c r="R8" i="21" s="1"/>
  <c r="B12" i="16" s="1"/>
  <c r="R4" i="20"/>
  <c r="B4" i="19" s="1"/>
  <c r="T6" i="20"/>
  <c r="E8" i="19" s="1"/>
  <c r="AP8" i="18"/>
  <c r="D28" i="17" s="1"/>
  <c r="K28" i="17" s="1"/>
  <c r="AQ8" i="18"/>
  <c r="E28" i="17" s="1"/>
  <c r="L11" i="18"/>
  <c r="H11" i="21"/>
  <c r="S6" i="21"/>
  <c r="D8" i="16" s="1"/>
  <c r="T6" i="21"/>
  <c r="E8" i="16" s="1"/>
  <c r="R4" i="21"/>
  <c r="B4" i="16" s="1"/>
  <c r="S10" i="18"/>
  <c r="D16" i="17" s="1"/>
  <c r="K16" i="17" s="1"/>
  <c r="D11" i="18"/>
  <c r="L11" i="21"/>
  <c r="H9" i="20"/>
  <c r="R8" i="20" s="1"/>
  <c r="B12" i="19" s="1"/>
  <c r="H9" i="21"/>
  <c r="T8" i="21"/>
  <c r="E12" i="16" s="1"/>
  <c r="AA11" i="18"/>
  <c r="AP10" i="18"/>
  <c r="D32" i="17" s="1"/>
  <c r="T10" i="20"/>
  <c r="E16" i="19" s="1"/>
  <c r="D11" i="21"/>
  <c r="R10" i="21" s="1"/>
  <c r="B16" i="16" s="1"/>
  <c r="T10" i="21"/>
  <c r="E16" i="16" s="1"/>
  <c r="AP4" i="18"/>
  <c r="D20" i="17" s="1"/>
  <c r="K20" i="17" s="1"/>
  <c r="S6" i="18"/>
  <c r="D8" i="17" s="1"/>
  <c r="R4" i="18"/>
  <c r="B4" i="17" s="1"/>
  <c r="D7" i="18"/>
  <c r="R6" i="18" s="1"/>
  <c r="B8" i="17" s="1"/>
  <c r="AO10" i="21"/>
  <c r="B32" i="16" s="1"/>
  <c r="AQ8" i="21"/>
  <c r="E28" i="16" s="1"/>
  <c r="K28" i="16" s="1"/>
  <c r="D7" i="21"/>
  <c r="R6" i="21" s="1"/>
  <c r="B8" i="16" s="1"/>
  <c r="S4" i="21"/>
  <c r="D4" i="16" s="1"/>
  <c r="K4" i="16" s="1"/>
  <c r="AQ6" i="21"/>
  <c r="E24" i="16" s="1"/>
  <c r="S8" i="21"/>
  <c r="D12" i="16" s="1"/>
  <c r="S10" i="21"/>
  <c r="D16" i="16" s="1"/>
  <c r="S6" i="20"/>
  <c r="D8" i="19" s="1"/>
  <c r="AP8" i="20"/>
  <c r="D28" i="19" s="1"/>
  <c r="AQ8" i="20"/>
  <c r="E28" i="19" s="1"/>
  <c r="AG20" i="20"/>
  <c r="AP4" i="20" s="1"/>
  <c r="D20" i="19" s="1"/>
  <c r="K20" i="19" s="1"/>
  <c r="S4" i="20"/>
  <c r="D4" i="19" s="1"/>
  <c r="K4" i="19" s="1"/>
  <c r="AO8" i="20"/>
  <c r="B28" i="19" s="1"/>
  <c r="AP6" i="20"/>
  <c r="D24" i="19" s="1"/>
  <c r="R10" i="20"/>
  <c r="B16" i="19" s="1"/>
  <c r="S8" i="20"/>
  <c r="D12" i="19" s="1"/>
  <c r="S10" i="20"/>
  <c r="D16" i="19" s="1"/>
  <c r="D7" i="20"/>
  <c r="R6" i="20" s="1"/>
  <c r="B8" i="19" s="1"/>
  <c r="AQ6" i="20"/>
  <c r="E24" i="19" s="1"/>
  <c r="AQ6" i="18"/>
  <c r="E24" i="17" s="1"/>
  <c r="AQ10" i="18"/>
  <c r="E32" i="17" s="1"/>
  <c r="AE9" i="18"/>
  <c r="AI11" i="18"/>
  <c r="AP6" i="18"/>
  <c r="D24" i="17" s="1"/>
  <c r="K24" i="17" s="1"/>
  <c r="S4" i="18"/>
  <c r="D4" i="17" s="1"/>
  <c r="S25" i="15"/>
  <c r="R25" i="15"/>
  <c r="O25" i="15"/>
  <c r="N25" i="15"/>
  <c r="K25" i="15"/>
  <c r="J25" i="15"/>
  <c r="G25" i="15"/>
  <c r="F25" i="15"/>
  <c r="C25" i="15"/>
  <c r="B25" i="15"/>
  <c r="S24" i="15"/>
  <c r="R24" i="15"/>
  <c r="T25" i="15" s="1"/>
  <c r="O24" i="15"/>
  <c r="N24" i="15"/>
  <c r="K24" i="15"/>
  <c r="J24" i="15"/>
  <c r="G24" i="15"/>
  <c r="F24" i="15"/>
  <c r="C24" i="15"/>
  <c r="B24" i="15"/>
  <c r="AB24" i="15" s="1"/>
  <c r="AC22" i="15"/>
  <c r="AB22" i="15"/>
  <c r="X21" i="15"/>
  <c r="O21" i="15"/>
  <c r="N21" i="15"/>
  <c r="K21" i="15"/>
  <c r="J21" i="15"/>
  <c r="G21" i="15"/>
  <c r="F21" i="15"/>
  <c r="C21" i="15"/>
  <c r="B21" i="15"/>
  <c r="O20" i="15"/>
  <c r="N20" i="15"/>
  <c r="K20" i="15"/>
  <c r="J20" i="15"/>
  <c r="I20" i="15"/>
  <c r="H20" i="15"/>
  <c r="G20" i="15"/>
  <c r="F20" i="15"/>
  <c r="C20" i="15"/>
  <c r="B20" i="15"/>
  <c r="AC18" i="15"/>
  <c r="Z18" i="15"/>
  <c r="X17" i="15"/>
  <c r="T17" i="15"/>
  <c r="K17" i="15"/>
  <c r="J17" i="15"/>
  <c r="G17" i="15"/>
  <c r="F17" i="15"/>
  <c r="C17" i="15"/>
  <c r="B17" i="15"/>
  <c r="M16" i="15"/>
  <c r="L16" i="15"/>
  <c r="K16" i="15"/>
  <c r="J16" i="15"/>
  <c r="G16" i="15"/>
  <c r="F16" i="15"/>
  <c r="C16" i="15"/>
  <c r="B16" i="15"/>
  <c r="AB14" i="15"/>
  <c r="AC14" i="15"/>
  <c r="X13" i="15"/>
  <c r="T13" i="15"/>
  <c r="P13" i="15"/>
  <c r="G13" i="15"/>
  <c r="F13" i="15"/>
  <c r="C13" i="15"/>
  <c r="B13" i="15"/>
  <c r="G12" i="15"/>
  <c r="F12" i="15"/>
  <c r="C12" i="15"/>
  <c r="B12" i="15"/>
  <c r="Z10" i="15"/>
  <c r="AC10" i="15"/>
  <c r="AB10" i="15"/>
  <c r="X9" i="15"/>
  <c r="T9" i="15"/>
  <c r="P9" i="15"/>
  <c r="L9" i="15"/>
  <c r="C9" i="15"/>
  <c r="AC8" i="15" s="1"/>
  <c r="B9" i="15"/>
  <c r="AB8" i="15"/>
  <c r="C8" i="15"/>
  <c r="B8" i="15"/>
  <c r="Z6" i="15"/>
  <c r="AC6" i="15"/>
  <c r="AB6" i="15"/>
  <c r="X5" i="15"/>
  <c r="T5" i="15"/>
  <c r="P5" i="15"/>
  <c r="L5" i="15"/>
  <c r="H5" i="15"/>
  <c r="AI4" i="15"/>
  <c r="AH4" i="15"/>
  <c r="AC4" i="15"/>
  <c r="AE4" i="15" s="1"/>
  <c r="AB4" i="15"/>
  <c r="AD4" i="15" s="1"/>
  <c r="K24" i="16" l="1"/>
  <c r="K8" i="16"/>
  <c r="K8" i="17"/>
  <c r="K32" i="17"/>
  <c r="R8" i="18"/>
  <c r="B12" i="17" s="1"/>
  <c r="R10" i="18"/>
  <c r="B16" i="17" s="1"/>
  <c r="K12" i="17"/>
  <c r="K4" i="17"/>
  <c r="K32" i="16"/>
  <c r="AD8" i="15"/>
  <c r="AE8" i="15"/>
  <c r="AK8" i="15" s="1"/>
  <c r="AO8" i="18"/>
  <c r="B28" i="17" s="1"/>
  <c r="AO10" i="18"/>
  <c r="B32" i="17" s="1"/>
  <c r="AO10" i="20"/>
  <c r="B32" i="19" s="1"/>
  <c r="K32" i="19"/>
  <c r="K8" i="19"/>
  <c r="K12" i="19"/>
  <c r="K24" i="19"/>
  <c r="K28" i="19"/>
  <c r="K12" i="16"/>
  <c r="K16" i="19"/>
  <c r="K16" i="16"/>
  <c r="AJ4" i="15"/>
  <c r="D21" i="15"/>
  <c r="H17" i="15"/>
  <c r="D17" i="15"/>
  <c r="AI12" i="15"/>
  <c r="H13" i="15"/>
  <c r="P21" i="15"/>
  <c r="AB12" i="15"/>
  <c r="AD12" i="15" s="1"/>
  <c r="AC12" i="15"/>
  <c r="AE12" i="15" s="1"/>
  <c r="AK4" i="15"/>
  <c r="AI8" i="15"/>
  <c r="AH8" i="15"/>
  <c r="P25" i="15"/>
  <c r="L25" i="15"/>
  <c r="AC24" i="15"/>
  <c r="AE24" i="15" s="1"/>
  <c r="H25" i="15"/>
  <c r="AI24" i="15"/>
  <c r="Z4" i="15"/>
  <c r="AA4" i="15" s="1"/>
  <c r="AB20" i="15"/>
  <c r="AD20" i="15" s="1"/>
  <c r="AI20" i="15"/>
  <c r="AC20" i="15"/>
  <c r="AE20" i="15" s="1"/>
  <c r="H21" i="15"/>
  <c r="L17" i="15"/>
  <c r="AB16" i="15"/>
  <c r="AC16" i="15"/>
  <c r="AE16" i="15" s="1"/>
  <c r="AI16" i="15"/>
  <c r="Z16" i="15"/>
  <c r="AA16" i="15" s="1"/>
  <c r="Z14" i="15"/>
  <c r="Z22" i="15"/>
  <c r="D13" i="15"/>
  <c r="Z12" i="15" s="1"/>
  <c r="AH16" i="15"/>
  <c r="D25" i="15"/>
  <c r="AH12" i="15"/>
  <c r="AH20" i="15"/>
  <c r="L21" i="15"/>
  <c r="D9" i="15"/>
  <c r="Z8" i="15" s="1"/>
  <c r="AA8" i="15" s="1"/>
  <c r="AB18" i="15"/>
  <c r="AH24" i="15"/>
  <c r="AD24" i="15"/>
  <c r="S27" i="14"/>
  <c r="R27" i="14"/>
  <c r="O27" i="14"/>
  <c r="N27" i="14"/>
  <c r="K27" i="14"/>
  <c r="L27" i="14" s="1"/>
  <c r="J27" i="14"/>
  <c r="G27" i="14"/>
  <c r="F27" i="14"/>
  <c r="C27" i="14"/>
  <c r="B27" i="14"/>
  <c r="AC26" i="14"/>
  <c r="U26" i="14"/>
  <c r="T26" i="14"/>
  <c r="S26" i="14"/>
  <c r="R26" i="14"/>
  <c r="T27" i="14" s="1"/>
  <c r="Q26" i="14"/>
  <c r="P26" i="14"/>
  <c r="P27" i="14" s="1"/>
  <c r="O26" i="14"/>
  <c r="N26" i="14"/>
  <c r="M26" i="14"/>
  <c r="L26" i="14"/>
  <c r="K26" i="14"/>
  <c r="J26" i="14"/>
  <c r="I26" i="14"/>
  <c r="H26" i="14"/>
  <c r="G26" i="14"/>
  <c r="F26" i="14"/>
  <c r="H27" i="14" s="1"/>
  <c r="E26" i="14"/>
  <c r="D26" i="14"/>
  <c r="C26" i="14"/>
  <c r="B26" i="14"/>
  <c r="D27" i="14" s="1"/>
  <c r="Z26" i="14" s="1"/>
  <c r="S25" i="14"/>
  <c r="R25" i="14"/>
  <c r="O25" i="14"/>
  <c r="N25" i="14"/>
  <c r="K25" i="14"/>
  <c r="J25" i="14"/>
  <c r="G25" i="14"/>
  <c r="F25" i="14"/>
  <c r="C25" i="14"/>
  <c r="B25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L25" i="14" s="1"/>
  <c r="I24" i="14"/>
  <c r="H24" i="14"/>
  <c r="G24" i="14"/>
  <c r="F24" i="14"/>
  <c r="E24" i="14"/>
  <c r="D24" i="14"/>
  <c r="C24" i="14"/>
  <c r="B24" i="14"/>
  <c r="X23" i="14"/>
  <c r="O23" i="14"/>
  <c r="N23" i="14"/>
  <c r="K23" i="14"/>
  <c r="J23" i="14"/>
  <c r="G23" i="14"/>
  <c r="F23" i="14"/>
  <c r="C23" i="14"/>
  <c r="B23" i="14"/>
  <c r="Q22" i="14"/>
  <c r="AC22" i="14" s="1"/>
  <c r="P22" i="14"/>
  <c r="O22" i="14"/>
  <c r="N22" i="14"/>
  <c r="P23" i="14" s="1"/>
  <c r="M22" i="14"/>
  <c r="L23" i="14" s="1"/>
  <c r="L22" i="14"/>
  <c r="K22" i="14"/>
  <c r="J22" i="14"/>
  <c r="I22" i="14"/>
  <c r="H22" i="14"/>
  <c r="G22" i="14"/>
  <c r="F22" i="14"/>
  <c r="H23" i="14" s="1"/>
  <c r="E22" i="14"/>
  <c r="D22" i="14"/>
  <c r="C22" i="14"/>
  <c r="B22" i="14"/>
  <c r="D23" i="14" s="1"/>
  <c r="X21" i="14"/>
  <c r="O21" i="14"/>
  <c r="N21" i="14"/>
  <c r="K21" i="14"/>
  <c r="J21" i="14"/>
  <c r="G21" i="14"/>
  <c r="F21" i="14"/>
  <c r="C21" i="14"/>
  <c r="B21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X19" i="14"/>
  <c r="T19" i="14"/>
  <c r="K19" i="14"/>
  <c r="J19" i="14"/>
  <c r="G19" i="14"/>
  <c r="F19" i="14"/>
  <c r="C19" i="14"/>
  <c r="B19" i="14"/>
  <c r="M18" i="14"/>
  <c r="L18" i="14"/>
  <c r="K18" i="14"/>
  <c r="AC18" i="14" s="1"/>
  <c r="J18" i="14"/>
  <c r="I18" i="14"/>
  <c r="H18" i="14"/>
  <c r="G18" i="14"/>
  <c r="F18" i="14"/>
  <c r="H19" i="14" s="1"/>
  <c r="E18" i="14"/>
  <c r="D18" i="14"/>
  <c r="C18" i="14"/>
  <c r="B18" i="14"/>
  <c r="D19" i="14" s="1"/>
  <c r="X17" i="14"/>
  <c r="T17" i="14"/>
  <c r="K17" i="14"/>
  <c r="J17" i="14"/>
  <c r="G17" i="14"/>
  <c r="F17" i="14"/>
  <c r="C17" i="14"/>
  <c r="B17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D17" i="14" s="1"/>
  <c r="X15" i="14"/>
  <c r="T15" i="14"/>
  <c r="P15" i="14"/>
  <c r="G15" i="14"/>
  <c r="F15" i="14"/>
  <c r="D15" i="14"/>
  <c r="C15" i="14"/>
  <c r="B15" i="14"/>
  <c r="AB14" i="14"/>
  <c r="I14" i="14"/>
  <c r="H14" i="14"/>
  <c r="G14" i="14"/>
  <c r="F14" i="14"/>
  <c r="H15" i="14" s="1"/>
  <c r="E14" i="14"/>
  <c r="D14" i="14"/>
  <c r="C14" i="14"/>
  <c r="B14" i="14"/>
  <c r="X13" i="14"/>
  <c r="T13" i="14"/>
  <c r="P13" i="14"/>
  <c r="G13" i="14"/>
  <c r="F13" i="14"/>
  <c r="C13" i="14"/>
  <c r="B13" i="14"/>
  <c r="I12" i="14"/>
  <c r="H12" i="14"/>
  <c r="G12" i="14"/>
  <c r="F12" i="14"/>
  <c r="E12" i="14"/>
  <c r="D12" i="14"/>
  <c r="C12" i="14"/>
  <c r="B12" i="14"/>
  <c r="X11" i="14"/>
  <c r="T11" i="14"/>
  <c r="P11" i="14"/>
  <c r="L11" i="14"/>
  <c r="C11" i="14"/>
  <c r="B11" i="14"/>
  <c r="AC10" i="14"/>
  <c r="E10" i="14"/>
  <c r="D10" i="14"/>
  <c r="AB10" i="14" s="1"/>
  <c r="C10" i="14"/>
  <c r="B10" i="14"/>
  <c r="X9" i="14"/>
  <c r="T9" i="14"/>
  <c r="P9" i="14"/>
  <c r="L9" i="14"/>
  <c r="C9" i="14"/>
  <c r="B9" i="14"/>
  <c r="E8" i="14"/>
  <c r="D8" i="14"/>
  <c r="AB8" i="14" s="1"/>
  <c r="AD8" i="14" s="1"/>
  <c r="C8" i="14"/>
  <c r="B8" i="14"/>
  <c r="X7" i="14"/>
  <c r="T7" i="14"/>
  <c r="P7" i="14"/>
  <c r="L7" i="14"/>
  <c r="H7" i="14"/>
  <c r="Z6" i="14" s="1"/>
  <c r="AC6" i="14"/>
  <c r="AB6" i="14"/>
  <c r="X5" i="14"/>
  <c r="T5" i="14"/>
  <c r="P5" i="14"/>
  <c r="L5" i="14"/>
  <c r="H5" i="14"/>
  <c r="AI4" i="14"/>
  <c r="AH4" i="14"/>
  <c r="AC4" i="14"/>
  <c r="AE4" i="14" s="1"/>
  <c r="AB4" i="14"/>
  <c r="AD4" i="14" s="1"/>
  <c r="AA12" i="15" l="1"/>
  <c r="AK12" i="15"/>
  <c r="AJ12" i="15"/>
  <c r="AK24" i="15"/>
  <c r="T25" i="14"/>
  <c r="AJ8" i="15"/>
  <c r="H13" i="14"/>
  <c r="H25" i="14"/>
  <c r="AB12" i="14"/>
  <c r="AD12" i="14" s="1"/>
  <c r="AC12" i="14"/>
  <c r="AJ4" i="14"/>
  <c r="Z20" i="15"/>
  <c r="AA20" i="15" s="1"/>
  <c r="AB24" i="14"/>
  <c r="AC24" i="14"/>
  <c r="AE24" i="14" s="1"/>
  <c r="AI24" i="14"/>
  <c r="P25" i="14"/>
  <c r="AJ24" i="15"/>
  <c r="Z24" i="15"/>
  <c r="AA24" i="15" s="1"/>
  <c r="AJ20" i="15"/>
  <c r="AK20" i="15"/>
  <c r="AB20" i="14"/>
  <c r="AD20" i="14" s="1"/>
  <c r="AH20" i="14"/>
  <c r="AI8" i="14"/>
  <c r="Z4" i="14"/>
  <c r="AA4" i="14" s="1"/>
  <c r="AC8" i="14"/>
  <c r="AE8" i="14" s="1"/>
  <c r="AK8" i="14" s="1"/>
  <c r="AJ16" i="15"/>
  <c r="AD16" i="15"/>
  <c r="AK16" i="15" s="1"/>
  <c r="AB16" i="14"/>
  <c r="AC16" i="14"/>
  <c r="AE16" i="14" s="1"/>
  <c r="H21" i="14"/>
  <c r="L19" i="14"/>
  <c r="Z18" i="14" s="1"/>
  <c r="AB18" i="14"/>
  <c r="AI20" i="14"/>
  <c r="L21" i="14"/>
  <c r="AI12" i="14"/>
  <c r="AH12" i="14"/>
  <c r="AC14" i="14"/>
  <c r="AC20" i="14"/>
  <c r="AE20" i="14" s="1"/>
  <c r="Z22" i="14"/>
  <c r="AK4" i="14"/>
  <c r="AH8" i="14"/>
  <c r="D11" i="14"/>
  <c r="Z10" i="14"/>
  <c r="D13" i="14"/>
  <c r="Z14" i="14"/>
  <c r="AI16" i="14"/>
  <c r="L17" i="14"/>
  <c r="AH16" i="14"/>
  <c r="H17" i="14"/>
  <c r="D21" i="14"/>
  <c r="P21" i="14"/>
  <c r="D9" i="14"/>
  <c r="Z8" i="14" s="1"/>
  <c r="AA8" i="14" s="1"/>
  <c r="D25" i="14"/>
  <c r="Z24" i="14" s="1"/>
  <c r="AA24" i="14" s="1"/>
  <c r="AB22" i="14"/>
  <c r="AH24" i="14"/>
  <c r="AB26" i="14"/>
  <c r="AD35" i="10"/>
  <c r="AC35" i="10"/>
  <c r="AB35" i="10"/>
  <c r="AA35" i="10"/>
  <c r="Z35" i="10"/>
  <c r="Y35" i="10"/>
  <c r="AD34" i="10"/>
  <c r="AC34" i="10"/>
  <c r="AB34" i="10"/>
  <c r="AA34" i="10"/>
  <c r="Z34" i="10"/>
  <c r="Y34" i="10"/>
  <c r="AD33" i="10"/>
  <c r="AC33" i="10"/>
  <c r="AB33" i="10"/>
  <c r="AA33" i="10"/>
  <c r="Z33" i="10"/>
  <c r="Y33" i="10"/>
  <c r="AG32" i="10"/>
  <c r="AD32" i="10"/>
  <c r="AC32" i="10"/>
  <c r="AB32" i="10"/>
  <c r="AA32" i="10"/>
  <c r="Z32" i="10"/>
  <c r="Y32" i="10"/>
  <c r="AI31" i="10"/>
  <c r="AD31" i="10"/>
  <c r="AC31" i="10"/>
  <c r="AB31" i="10"/>
  <c r="AA31" i="10"/>
  <c r="Z31" i="10"/>
  <c r="Y31" i="10"/>
  <c r="AD30" i="10"/>
  <c r="AC30" i="10"/>
  <c r="AB30" i="10"/>
  <c r="AA30" i="10"/>
  <c r="Z30" i="10"/>
  <c r="Y30" i="10"/>
  <c r="AD29" i="10"/>
  <c r="AC29" i="10"/>
  <c r="AB29" i="10"/>
  <c r="AA29" i="10"/>
  <c r="Z29" i="10"/>
  <c r="Y29" i="10"/>
  <c r="AD28" i="10"/>
  <c r="AC28" i="10"/>
  <c r="AB28" i="10"/>
  <c r="AA28" i="10"/>
  <c r="Z28" i="10"/>
  <c r="Y28" i="10"/>
  <c r="AD27" i="10"/>
  <c r="AC27" i="10"/>
  <c r="AB27" i="10"/>
  <c r="AA27" i="10"/>
  <c r="Z27" i="10"/>
  <c r="Y27" i="10"/>
  <c r="AI26" i="10"/>
  <c r="AD26" i="10"/>
  <c r="AC26" i="10"/>
  <c r="AB26" i="10"/>
  <c r="AA26" i="10"/>
  <c r="Z26" i="10"/>
  <c r="Y26" i="10"/>
  <c r="AD25" i="10"/>
  <c r="AC25" i="10"/>
  <c r="AB25" i="10"/>
  <c r="AA25" i="10"/>
  <c r="Z25" i="10"/>
  <c r="Y25" i="10"/>
  <c r="AI24" i="10"/>
  <c r="AG24" i="10"/>
  <c r="AD24" i="10"/>
  <c r="AC24" i="10"/>
  <c r="AB24" i="10"/>
  <c r="AA24" i="10"/>
  <c r="Z24" i="10"/>
  <c r="Y24" i="10"/>
  <c r="AI23" i="10"/>
  <c r="AD23" i="10"/>
  <c r="AC23" i="10"/>
  <c r="AB23" i="10"/>
  <c r="AA23" i="10"/>
  <c r="Z23" i="10"/>
  <c r="Y23" i="10"/>
  <c r="AD22" i="10"/>
  <c r="AC22" i="10"/>
  <c r="AB22" i="10"/>
  <c r="AA22" i="10"/>
  <c r="Z22" i="10"/>
  <c r="Y22" i="10"/>
  <c r="AD21" i="10"/>
  <c r="AC21" i="10"/>
  <c r="AB21" i="10"/>
  <c r="AA21" i="10"/>
  <c r="Z21" i="10"/>
  <c r="Y21" i="10"/>
  <c r="AD20" i="10"/>
  <c r="AC20" i="10"/>
  <c r="AB20" i="10"/>
  <c r="AA20" i="10"/>
  <c r="Z20" i="10"/>
  <c r="Y20" i="10"/>
  <c r="L21" i="10"/>
  <c r="L22" i="10"/>
  <c r="AG28" i="10" s="1"/>
  <c r="L23" i="10"/>
  <c r="L24" i="10"/>
  <c r="AG21" i="10" s="1"/>
  <c r="L25" i="10"/>
  <c r="AG25" i="10" s="1"/>
  <c r="L26" i="10"/>
  <c r="AG29" i="10" s="1"/>
  <c r="L27" i="10"/>
  <c r="AG33" i="10" s="1"/>
  <c r="L28" i="10"/>
  <c r="L29" i="10"/>
  <c r="AG26" i="10" s="1"/>
  <c r="L30" i="10"/>
  <c r="AG30" i="10" s="1"/>
  <c r="L31" i="10"/>
  <c r="AG34" i="10" s="1"/>
  <c r="L32" i="10"/>
  <c r="AG23" i="10" s="1"/>
  <c r="L33" i="10"/>
  <c r="AG27" i="10" s="1"/>
  <c r="L34" i="10"/>
  <c r="AG31" i="10" s="1"/>
  <c r="L35" i="10"/>
  <c r="AG35" i="10" s="1"/>
  <c r="L20" i="10"/>
  <c r="J31" i="10"/>
  <c r="AI34" i="10" s="1"/>
  <c r="J21" i="10"/>
  <c r="J22" i="10"/>
  <c r="AI28" i="10" s="1"/>
  <c r="J23" i="10"/>
  <c r="AI32" i="10" s="1"/>
  <c r="J24" i="10"/>
  <c r="AI21" i="10" s="1"/>
  <c r="J25" i="10"/>
  <c r="AI25" i="10" s="1"/>
  <c r="J26" i="10"/>
  <c r="AI29" i="10" s="1"/>
  <c r="J27" i="10"/>
  <c r="AI33" i="10" s="1"/>
  <c r="J28" i="10"/>
  <c r="J29" i="10"/>
  <c r="J30" i="10"/>
  <c r="AI30" i="10" s="1"/>
  <c r="J32" i="10"/>
  <c r="J33" i="10"/>
  <c r="AI27" i="10" s="1"/>
  <c r="J34" i="10"/>
  <c r="J35" i="10"/>
  <c r="AI35" i="10" s="1"/>
  <c r="J20" i="10"/>
  <c r="S4" i="10" s="1"/>
  <c r="D4" i="3" s="1"/>
  <c r="AH11" i="10"/>
  <c r="AG11" i="10"/>
  <c r="AD11" i="10"/>
  <c r="AC11" i="10"/>
  <c r="Z11" i="10"/>
  <c r="Y11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AM9" i="10"/>
  <c r="AD9" i="10"/>
  <c r="AC9" i="10"/>
  <c r="Z9" i="10"/>
  <c r="Y9" i="10"/>
  <c r="AF8" i="10"/>
  <c r="AE8" i="10"/>
  <c r="AD8" i="10"/>
  <c r="AC8" i="10"/>
  <c r="AB8" i="10"/>
  <c r="AA8" i="10"/>
  <c r="Z8" i="10"/>
  <c r="Y8" i="10"/>
  <c r="AM7" i="10"/>
  <c r="AI7" i="10"/>
  <c r="Z7" i="10"/>
  <c r="Y7" i="10"/>
  <c r="AB6" i="10"/>
  <c r="AA6" i="10"/>
  <c r="Z6" i="10"/>
  <c r="Y6" i="10"/>
  <c r="AM5" i="10"/>
  <c r="AI5" i="10"/>
  <c r="AE5" i="10"/>
  <c r="K11" i="10"/>
  <c r="J11" i="10"/>
  <c r="G11" i="10"/>
  <c r="F11" i="10"/>
  <c r="C11" i="10"/>
  <c r="B11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P9" i="10"/>
  <c r="G9" i="10"/>
  <c r="F9" i="10"/>
  <c r="C9" i="10"/>
  <c r="B9" i="10"/>
  <c r="I8" i="10"/>
  <c r="H8" i="10"/>
  <c r="G8" i="10"/>
  <c r="F8" i="10"/>
  <c r="E8" i="10"/>
  <c r="D8" i="10"/>
  <c r="C8" i="10"/>
  <c r="B8" i="10"/>
  <c r="P7" i="10"/>
  <c r="C7" i="10"/>
  <c r="B7" i="10"/>
  <c r="E6" i="10"/>
  <c r="D6" i="10"/>
  <c r="C6" i="10"/>
  <c r="B6" i="10"/>
  <c r="P5" i="10"/>
  <c r="L5" i="10"/>
  <c r="H5" i="10"/>
  <c r="T4" i="10" l="1"/>
  <c r="E4" i="3" s="1"/>
  <c r="S10" i="10"/>
  <c r="D16" i="3" s="1"/>
  <c r="AQ6" i="10"/>
  <c r="E24" i="3" s="1"/>
  <c r="T8" i="10"/>
  <c r="E12" i="3" s="1"/>
  <c r="T10" i="10"/>
  <c r="E16" i="3" s="1"/>
  <c r="S8" i="10"/>
  <c r="D12" i="3" s="1"/>
  <c r="R4" i="10"/>
  <c r="B4" i="3" s="1"/>
  <c r="AA9" i="10"/>
  <c r="AP6" i="10"/>
  <c r="D24" i="3" s="1"/>
  <c r="AP8" i="10"/>
  <c r="D28" i="3" s="1"/>
  <c r="AE9" i="10"/>
  <c r="AQ8" i="10"/>
  <c r="E28" i="3" s="1"/>
  <c r="AQ10" i="10"/>
  <c r="E32" i="3" s="1"/>
  <c r="AO4" i="10"/>
  <c r="B20" i="3" s="1"/>
  <c r="AP10" i="10"/>
  <c r="D32" i="3" s="1"/>
  <c r="AJ20" i="14"/>
  <c r="AJ8" i="14"/>
  <c r="Z12" i="14"/>
  <c r="AA12" i="14" s="1"/>
  <c r="AE12" i="14"/>
  <c r="AK12" i="14" s="1"/>
  <c r="AD24" i="14"/>
  <c r="AK24" i="14" s="1"/>
  <c r="AJ24" i="14"/>
  <c r="AJ12" i="14"/>
  <c r="Z20" i="14"/>
  <c r="AA20" i="14" s="1"/>
  <c r="Z16" i="14"/>
  <c r="AA16" i="14" s="1"/>
  <c r="AJ16" i="14"/>
  <c r="AD16" i="14"/>
  <c r="AK16" i="14" s="1"/>
  <c r="AK20" i="14"/>
  <c r="AI20" i="10"/>
  <c r="AQ4" i="10" s="1"/>
  <c r="E20" i="3" s="1"/>
  <c r="T6" i="10"/>
  <c r="E8" i="3" s="1"/>
  <c r="S6" i="10"/>
  <c r="D8" i="3" s="1"/>
  <c r="AG20" i="10"/>
  <c r="AP4" i="10" s="1"/>
  <c r="D20" i="3" s="1"/>
  <c r="D7" i="10"/>
  <c r="R6" i="10" s="1"/>
  <c r="B8" i="3" s="1"/>
  <c r="D9" i="10"/>
  <c r="AA11" i="10"/>
  <c r="AE11" i="10"/>
  <c r="AI11" i="10"/>
  <c r="AA7" i="10"/>
  <c r="AO6" i="10" s="1"/>
  <c r="B24" i="3" s="1"/>
  <c r="D11" i="10"/>
  <c r="H11" i="10"/>
  <c r="L11" i="10"/>
  <c r="H9" i="10"/>
  <c r="R8" i="10" l="1"/>
  <c r="B12" i="3" s="1"/>
  <c r="R10" i="10"/>
  <c r="B16" i="3" s="1"/>
  <c r="AO8" i="10"/>
  <c r="B28" i="3" s="1"/>
  <c r="AO10" i="10"/>
  <c r="B32" i="3" s="1"/>
  <c r="T9" i="13"/>
  <c r="S27" i="13"/>
  <c r="R27" i="13"/>
  <c r="O27" i="13"/>
  <c r="N27" i="13"/>
  <c r="P27" i="13" s="1"/>
  <c r="K27" i="13"/>
  <c r="J27" i="13"/>
  <c r="G27" i="13"/>
  <c r="F27" i="13"/>
  <c r="H27" i="13" s="1"/>
  <c r="C27" i="13"/>
  <c r="B27" i="13"/>
  <c r="U26" i="13"/>
  <c r="T26" i="13"/>
  <c r="S26" i="13"/>
  <c r="R26" i="13"/>
  <c r="T27" i="13" s="1"/>
  <c r="Q26" i="13"/>
  <c r="P26" i="13"/>
  <c r="O26" i="13"/>
  <c r="N26" i="13"/>
  <c r="M26" i="13"/>
  <c r="L26" i="13"/>
  <c r="K26" i="13"/>
  <c r="J26" i="13"/>
  <c r="L27" i="13" s="1"/>
  <c r="I26" i="13"/>
  <c r="H26" i="13"/>
  <c r="G26" i="13"/>
  <c r="F26" i="13"/>
  <c r="E26" i="13"/>
  <c r="D26" i="13"/>
  <c r="C26" i="13"/>
  <c r="B26" i="13"/>
  <c r="D27" i="13" s="1"/>
  <c r="S25" i="13"/>
  <c r="R25" i="13"/>
  <c r="O25" i="13"/>
  <c r="N25" i="13"/>
  <c r="K25" i="13"/>
  <c r="J25" i="13"/>
  <c r="G25" i="13"/>
  <c r="F25" i="13"/>
  <c r="C25" i="13"/>
  <c r="B25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X23" i="13"/>
  <c r="O23" i="13"/>
  <c r="N23" i="13"/>
  <c r="P23" i="13" s="1"/>
  <c r="K23" i="13"/>
  <c r="J23" i="13"/>
  <c r="G23" i="13"/>
  <c r="F23" i="13"/>
  <c r="C23" i="13"/>
  <c r="B23" i="13"/>
  <c r="Q22" i="13"/>
  <c r="P22" i="13"/>
  <c r="O22" i="13"/>
  <c r="N22" i="13"/>
  <c r="M22" i="13"/>
  <c r="L22" i="13"/>
  <c r="K22" i="13"/>
  <c r="J22" i="13"/>
  <c r="L23" i="13" s="1"/>
  <c r="I22" i="13"/>
  <c r="H22" i="13"/>
  <c r="G22" i="13"/>
  <c r="H23" i="13" s="1"/>
  <c r="F22" i="13"/>
  <c r="E22" i="13"/>
  <c r="D22" i="13"/>
  <c r="C22" i="13"/>
  <c r="B22" i="13"/>
  <c r="D23" i="13" s="1"/>
  <c r="X21" i="13"/>
  <c r="O21" i="13"/>
  <c r="N21" i="13"/>
  <c r="K21" i="13"/>
  <c r="J21" i="13"/>
  <c r="G21" i="13"/>
  <c r="F21" i="13"/>
  <c r="C21" i="13"/>
  <c r="B21" i="13"/>
  <c r="Q20" i="13"/>
  <c r="P20" i="13"/>
  <c r="O20" i="13"/>
  <c r="N20" i="13"/>
  <c r="M20" i="13"/>
  <c r="L20" i="13"/>
  <c r="K20" i="13"/>
  <c r="J20" i="13"/>
  <c r="L21" i="13" s="1"/>
  <c r="I20" i="13"/>
  <c r="H20" i="13"/>
  <c r="G20" i="13"/>
  <c r="F20" i="13"/>
  <c r="E20" i="13"/>
  <c r="D20" i="13"/>
  <c r="C20" i="13"/>
  <c r="B20" i="13"/>
  <c r="X19" i="13"/>
  <c r="T19" i="13"/>
  <c r="K19" i="13"/>
  <c r="J19" i="13"/>
  <c r="G19" i="13"/>
  <c r="F19" i="13"/>
  <c r="C19" i="13"/>
  <c r="B19" i="13"/>
  <c r="M18" i="13"/>
  <c r="L18" i="13"/>
  <c r="K18" i="13"/>
  <c r="J18" i="13"/>
  <c r="L19" i="13" s="1"/>
  <c r="I18" i="13"/>
  <c r="H18" i="13"/>
  <c r="G18" i="13"/>
  <c r="H19" i="13" s="1"/>
  <c r="F18" i="13"/>
  <c r="E18" i="13"/>
  <c r="D18" i="13"/>
  <c r="C18" i="13"/>
  <c r="B18" i="13"/>
  <c r="D19" i="13" s="1"/>
  <c r="X17" i="13"/>
  <c r="T17" i="13"/>
  <c r="K17" i="13"/>
  <c r="J17" i="13"/>
  <c r="G17" i="13"/>
  <c r="F17" i="13"/>
  <c r="C17" i="13"/>
  <c r="B17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D17" i="13" s="1"/>
  <c r="X15" i="13"/>
  <c r="T15" i="13"/>
  <c r="P15" i="13"/>
  <c r="G15" i="13"/>
  <c r="F15" i="13"/>
  <c r="H15" i="13" s="1"/>
  <c r="C15" i="13"/>
  <c r="B15" i="13"/>
  <c r="I14" i="13"/>
  <c r="H14" i="13"/>
  <c r="G14" i="13"/>
  <c r="F14" i="13"/>
  <c r="E14" i="13"/>
  <c r="D14" i="13"/>
  <c r="C14" i="13"/>
  <c r="B14" i="13"/>
  <c r="D15" i="13" s="1"/>
  <c r="X13" i="13"/>
  <c r="T13" i="13"/>
  <c r="P13" i="13"/>
  <c r="G13" i="13"/>
  <c r="F13" i="13"/>
  <c r="C13" i="13"/>
  <c r="B13" i="13"/>
  <c r="I12" i="13"/>
  <c r="H12" i="13"/>
  <c r="G12" i="13"/>
  <c r="F12" i="13"/>
  <c r="E12" i="13"/>
  <c r="D12" i="13"/>
  <c r="C12" i="13"/>
  <c r="B12" i="13"/>
  <c r="X11" i="13"/>
  <c r="T11" i="13"/>
  <c r="P11" i="13"/>
  <c r="L11" i="13"/>
  <c r="C11" i="13"/>
  <c r="B11" i="13"/>
  <c r="E10" i="13"/>
  <c r="D10" i="13"/>
  <c r="C10" i="13"/>
  <c r="B10" i="13"/>
  <c r="D11" i="13" s="1"/>
  <c r="X9" i="13"/>
  <c r="P9" i="13"/>
  <c r="L9" i="13"/>
  <c r="C9" i="13"/>
  <c r="B9" i="13"/>
  <c r="E8" i="13"/>
  <c r="D8" i="13"/>
  <c r="C8" i="13"/>
  <c r="B8" i="13"/>
  <c r="X7" i="13"/>
  <c r="T7" i="13"/>
  <c r="P7" i="13"/>
  <c r="L7" i="13"/>
  <c r="H7" i="13"/>
  <c r="X5" i="13"/>
  <c r="T5" i="13"/>
  <c r="P5" i="13"/>
  <c r="L5" i="13"/>
  <c r="H5" i="13"/>
  <c r="L25" i="13" l="1"/>
  <c r="D21" i="13"/>
  <c r="H17" i="13"/>
  <c r="Z16" i="13" s="1"/>
  <c r="T25" i="13"/>
  <c r="H13" i="13"/>
  <c r="Z12" i="13" s="1"/>
  <c r="AA12" i="13" s="1"/>
  <c r="P21" i="13"/>
  <c r="H25" i="13"/>
  <c r="D13" i="13"/>
  <c r="P25" i="13"/>
  <c r="D9" i="13"/>
  <c r="L17" i="13"/>
  <c r="D25" i="13"/>
  <c r="H21" i="13"/>
  <c r="Z26" i="13"/>
  <c r="AC26" i="13"/>
  <c r="AB26" i="13"/>
  <c r="AI24" i="13"/>
  <c r="AC24" i="13"/>
  <c r="AB24" i="13"/>
  <c r="Z22" i="13"/>
  <c r="AC22" i="13"/>
  <c r="AB22" i="13"/>
  <c r="AC20" i="13"/>
  <c r="AB20" i="13"/>
  <c r="AD20" i="13" s="1"/>
  <c r="AI20" i="13"/>
  <c r="AB18" i="13"/>
  <c r="AC18" i="13"/>
  <c r="Z18" i="13"/>
  <c r="AI16" i="13"/>
  <c r="AC16" i="13"/>
  <c r="AE16" i="13" s="1"/>
  <c r="AH16" i="13"/>
  <c r="AB14" i="13"/>
  <c r="Z14" i="13"/>
  <c r="AC14" i="13"/>
  <c r="AC12" i="13"/>
  <c r="AE12" i="13" s="1"/>
  <c r="AB12" i="13"/>
  <c r="AD12" i="13" s="1"/>
  <c r="AI12" i="13"/>
  <c r="AH12" i="13"/>
  <c r="Z10" i="13"/>
  <c r="AC10" i="13"/>
  <c r="AB10" i="13"/>
  <c r="Z8" i="13"/>
  <c r="AA8" i="13" s="1"/>
  <c r="AC8" i="13"/>
  <c r="AB8" i="13"/>
  <c r="AD8" i="13" s="1"/>
  <c r="AI8" i="13"/>
  <c r="AC6" i="13"/>
  <c r="AB6" i="13"/>
  <c r="Z6" i="13"/>
  <c r="AI4" i="13"/>
  <c r="AH4" i="13"/>
  <c r="AC4" i="13"/>
  <c r="AE4" i="13" s="1"/>
  <c r="AB4" i="13"/>
  <c r="AD4" i="13" s="1"/>
  <c r="Z4" i="13"/>
  <c r="AA4" i="13" s="1"/>
  <c r="Z24" i="13" l="1"/>
  <c r="AA24" i="13" s="1"/>
  <c r="Z20" i="13"/>
  <c r="AA20" i="13" s="1"/>
  <c r="AJ4" i="13"/>
  <c r="AA16" i="13"/>
  <c r="AE8" i="13"/>
  <c r="AK8" i="13" s="1"/>
  <c r="AK4" i="13"/>
  <c r="AJ12" i="13"/>
  <c r="AJ16" i="13"/>
  <c r="AE20" i="13"/>
  <c r="AK20" i="13" s="1"/>
  <c r="AD24" i="13"/>
  <c r="AK12" i="13"/>
  <c r="AE24" i="13"/>
  <c r="AB16" i="13"/>
  <c r="AD16" i="13" s="1"/>
  <c r="AK16" i="13" s="1"/>
  <c r="AH20" i="13"/>
  <c r="AJ20" i="13" s="1"/>
  <c r="AH8" i="13"/>
  <c r="AJ8" i="13" s="1"/>
  <c r="AH24" i="13"/>
  <c r="AJ24" i="13" s="1"/>
  <c r="AK24" i="13" l="1"/>
  <c r="K16" i="3" l="1"/>
  <c r="K20" i="3"/>
  <c r="K24" i="3"/>
  <c r="K28" i="3"/>
  <c r="J16" i="3"/>
  <c r="J20" i="3"/>
  <c r="J24" i="3"/>
  <c r="J28" i="3"/>
  <c r="J4" i="3" l="1"/>
  <c r="J12" i="3" l="1"/>
  <c r="K4" i="3"/>
  <c r="J8" i="3"/>
  <c r="J32" i="3"/>
  <c r="K8" i="3" l="1"/>
  <c r="K12" i="3"/>
  <c r="K32" i="3"/>
</calcChain>
</file>

<file path=xl/sharedStrings.xml><?xml version="1.0" encoding="utf-8"?>
<sst xmlns="http://schemas.openxmlformats.org/spreadsheetml/2006/main" count="873" uniqueCount="207">
  <si>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</si>
  <si>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</si>
  <si>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</si>
  <si>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</si>
  <si>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</si>
  <si>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Sety wygrane</t>
  </si>
  <si>
    <t>Sety przegrane</t>
  </si>
  <si>
    <t>Stosunek setów</t>
  </si>
  <si>
    <t>Stosunek małych punktów</t>
  </si>
  <si>
    <t>Kolejność spotkań:       (1 - 4) ; (2 - 3) ; (3 - 4) ; (1 - 2) ; (2 - 4) ; (1 - 3)</t>
  </si>
  <si>
    <t>Tabela wyników turnieju Minisiatkówki na szczeblu Województwa Śląskiego                                                                                                                                    "Dwójki" Chłopców - Grupa Z-1 - Etap I</t>
  </si>
  <si>
    <t>Tabela wyników turnieju Minisiatkówki na szczeblu Województwa Śląskiego                                                                                                                                    "Dwójki" Chłopców - Grupa Z-3 - Etap I</t>
  </si>
  <si>
    <t>Kolejność spotkań:       (1 - 6) ; (2 - 5) ; (3 - 4) ; (1 - 2) ; (3 - 5) ; (4 - 6) ; (1 - 3) ; (2 - 6) ; (4 - 5) ; (2 -3) ; (1 - 4) ; (5 - 6) ; (2 - 4) ; (1 - 5) ; (3 - 6)</t>
  </si>
  <si>
    <t>Tabela wyników turnieju Minisiatkówki na szczeblu Województwa Śląskiego                                                                                                                                    "Dwójki" Chłopców - Grupa Z-2 - Etap I</t>
  </si>
  <si>
    <t>Punkty     suma</t>
  </si>
  <si>
    <t xml:space="preserve">Małe punkty </t>
  </si>
  <si>
    <t>Tabela wyników turnieju Minisiatkówki na szczeblu Województwa Śląskiego                                                                                                                                    "Dwójki" Chłopców - Grupa Z-1 - Turniej I</t>
  </si>
  <si>
    <t>A</t>
  </si>
  <si>
    <t>B</t>
  </si>
  <si>
    <t>C</t>
  </si>
  <si>
    <t>D</t>
  </si>
  <si>
    <t>E</t>
  </si>
  <si>
    <t>F</t>
  </si>
  <si>
    <t>G</t>
  </si>
  <si>
    <t>H</t>
  </si>
  <si>
    <t>Nazwy drużyn</t>
  </si>
  <si>
    <t>A - E</t>
  </si>
  <si>
    <t>A - F</t>
  </si>
  <si>
    <t>A - G</t>
  </si>
  <si>
    <t>A - H</t>
  </si>
  <si>
    <t>B - E</t>
  </si>
  <si>
    <t>B - F</t>
  </si>
  <si>
    <t>B - G</t>
  </si>
  <si>
    <t>B - H</t>
  </si>
  <si>
    <t>C - E</t>
  </si>
  <si>
    <t>C - F</t>
  </si>
  <si>
    <t>C - G</t>
  </si>
  <si>
    <t>C - H</t>
  </si>
  <si>
    <t>D - E</t>
  </si>
  <si>
    <t>D - F</t>
  </si>
  <si>
    <t>D - G</t>
  </si>
  <si>
    <t>D - H</t>
  </si>
  <si>
    <t>E - A</t>
  </si>
  <si>
    <t>E - B</t>
  </si>
  <si>
    <t>E - C</t>
  </si>
  <si>
    <t>E - D</t>
  </si>
  <si>
    <t>F - A</t>
  </si>
  <si>
    <t>F - B</t>
  </si>
  <si>
    <t>F - C</t>
  </si>
  <si>
    <t>F - D</t>
  </si>
  <si>
    <t>G - A</t>
  </si>
  <si>
    <t>G - B</t>
  </si>
  <si>
    <t>G - C</t>
  </si>
  <si>
    <t>G - D</t>
  </si>
  <si>
    <t>H - A</t>
  </si>
  <si>
    <t>H - B</t>
  </si>
  <si>
    <t>H - C</t>
  </si>
  <si>
    <t>H - D</t>
  </si>
  <si>
    <t>I set</t>
  </si>
  <si>
    <t>II set</t>
  </si>
  <si>
    <t>III set</t>
  </si>
  <si>
    <t>Duże punkty</t>
  </si>
  <si>
    <t>Małe punkty zdobyte</t>
  </si>
  <si>
    <t>Małe punkty stracone</t>
  </si>
  <si>
    <t>Tabela wyników turnieju Minisiatkówki na szczeblu Województwa Śląskiego                                                                                                                                                              "Dwójki" Chłopców - Grupa Z-1 - Turniej II</t>
  </si>
  <si>
    <t>Sikret Gliwice I</t>
  </si>
  <si>
    <t>Sikret Gliwice II</t>
  </si>
  <si>
    <t>MKSR        Pyskowice II</t>
  </si>
  <si>
    <t>MKSR      Pyskowice I</t>
  </si>
  <si>
    <t>MOSM Tychy VI</t>
  </si>
  <si>
    <t>Sikret Gliwice V</t>
  </si>
  <si>
    <t xml:space="preserve">MKS                 Czechowice-Dziedzice </t>
  </si>
  <si>
    <t>Lechia Volleyball Mysłowice I</t>
  </si>
  <si>
    <t>BBTS Włókniarz       Bielsko-Biała II</t>
  </si>
  <si>
    <t>Tabela wyników turnieju Minisiatkówki na szczeblu Województwa Śląskiego                                                                                                                                    "Dwójki" Chłopców - Grupa S-2 - Etap I</t>
  </si>
  <si>
    <t>Tabela wyników turnieju Minisiatkówki na szczeblu Województwa Śląskiego                                                                                                                                    "Dwójki" Chłopców - Grupa B-2 - Etap I</t>
  </si>
  <si>
    <t>MKSR Pyskowice IV</t>
  </si>
  <si>
    <t>MOSM Tychy I</t>
  </si>
  <si>
    <t>MOSM Tychy II</t>
  </si>
  <si>
    <t>MOSM Tychy VII</t>
  </si>
  <si>
    <t>UKS Trójka Mikołów I</t>
  </si>
  <si>
    <t>MOSM         Tychy III</t>
  </si>
  <si>
    <t>Sikret        Gliwice III</t>
  </si>
  <si>
    <t>Sikret         Gliwice IV</t>
  </si>
  <si>
    <t>SK Górnik Radlin I</t>
  </si>
  <si>
    <t>MUKS SP3 Sari Żory I</t>
  </si>
  <si>
    <t>SK Górnik Radlin III</t>
  </si>
  <si>
    <t>SK Górnik Radlin IV</t>
  </si>
  <si>
    <t>KS J.A.J.O. Jastrzębie I</t>
  </si>
  <si>
    <t>Akademia Talentów Żory                    Jastrzębski Węgiel II</t>
  </si>
  <si>
    <t>Akademia Talentów Żory                    Jastrzębski Węgiel I</t>
  </si>
  <si>
    <t>SP3 Rybnik</t>
  </si>
  <si>
    <t>JKS SMS AMS           Jastrzębie I</t>
  </si>
  <si>
    <t>KS Siatkarz Beskid Skoczów II</t>
  </si>
  <si>
    <t>KS J.A.J.O. Jastrzębie IV</t>
  </si>
  <si>
    <t>Akademia Talentów Żory                    Jastrzębski Węgiel III</t>
  </si>
  <si>
    <t>Akademia Talentów Żory Jastrzębski Węgiel IV</t>
  </si>
  <si>
    <t>TS Volley Rybnik II</t>
  </si>
  <si>
    <t>SK Górnik Radlin II</t>
  </si>
  <si>
    <t>Akademia Talentów Żory                    Jastrzębski Węgiel VII</t>
  </si>
  <si>
    <t>Tabela wyników turnieju Minisiatkówki na szczeblu Województwa Śląskiego                                                                                                                                    "Dwójki" Chłopców - Grupa S-1 - Etap I</t>
  </si>
  <si>
    <t>Tabela wyników turnieju Minisiatkówki na szczeblu Województwa Śląskiego                                                                                                                                    "Dwójki" Chłopców - Grupa B-1 - Etap I</t>
  </si>
  <si>
    <t>KS J.A.J.O. Jastrzębie III</t>
  </si>
  <si>
    <t>KS J.A.J.O. Jastrzębie II</t>
  </si>
  <si>
    <t>MUKS SP3 Sari Żory III</t>
  </si>
  <si>
    <t>TS Volley Rybnik I</t>
  </si>
  <si>
    <t>SK Górnik Radlin V</t>
  </si>
  <si>
    <t>JKS SMS AMS           Jastrzębie II</t>
  </si>
  <si>
    <t>JKS SMS AMS           Jastrzębie III</t>
  </si>
  <si>
    <t>KS Siatkarz Beskid Skoczów I</t>
  </si>
  <si>
    <t>Tabela wyników turnieju Minisiatkówki na szczeblu Województwa Śląskiego                                                                                                                                    "Dwójki" Chłopców - Grupa S-1 - Turniej I</t>
  </si>
  <si>
    <t>Tabela wyników turnieju Minisiatkówki na szczeblu Województwa Śląskiego                                                                                                                                                              "Dwójki" Chłopców - Grupa S-1 - Turniej II</t>
  </si>
  <si>
    <t>Tabela wyników turnieju Minisiatkówki na szczeblu Województwa Śląskiego                                                                                                                                    "Dwójki" Chłopców - Grupa B-1 - Turniej I</t>
  </si>
  <si>
    <t>Tabela wyników turnieju Minisiatkówki na szczeblu Województwa Śląskiego                                                                                                                                                              "Dwójki" Chłopców - Grupa B-1 - Turniej II</t>
  </si>
  <si>
    <t>SK Górnik Radlin VIII</t>
  </si>
  <si>
    <t>SK Górnik Radlin VII</t>
  </si>
  <si>
    <t>SK Górnik Radlin VI</t>
  </si>
  <si>
    <t>MUKS SP3 Sari Żory IV</t>
  </si>
  <si>
    <t>Akademia Talentów Żory Jastrzębski Węgiel V</t>
  </si>
  <si>
    <t>Akademia Talentów Żory Jastrzębski Węgiel VI</t>
  </si>
  <si>
    <t>MUKS SP3 Sari Żory II</t>
  </si>
  <si>
    <t>Tabela wyników turnieju Minisiatkówki na szczeblu Województwa Śląskiego                                                                                                                                    "Dwójki" Chłopców - Grupa Q-1 - Etap I</t>
  </si>
  <si>
    <t>Tabela wyników turnieju Minisiatkówki na szczeblu Województwa Śląskiego                                                                                                                                    "Dwójki" Chłopców - Grupa Q-1 - Turniej I</t>
  </si>
  <si>
    <t>Tabela wyników turnieju Minisiatkówki na szczeblu Województwa Śląskiego                                                                                                                                                              "Dwójki" Chłopców - Grupa Q-1 - Turniej II</t>
  </si>
  <si>
    <t>AT Żory Jastrzębski Węgiel I</t>
  </si>
  <si>
    <t>AT Żory Jastrzębski Węgiel II</t>
  </si>
  <si>
    <t>Tabela wyników turnieju Minisiatkówki na szczeblu Województwa Śląskiego                                                                                                                                    "Dwójki" Chłopców - Grupa Z-3 - Turniej I</t>
  </si>
  <si>
    <t>Tabela wyników turnieju Minisiatkówki na szczeblu Województwa Śląskiego                                                                                                                                                              "Dwójki" Chłopców - Grupa Z-3 - Turniej II</t>
  </si>
  <si>
    <t>AT Żory Jastrzębski Węgiel VII</t>
  </si>
  <si>
    <t>AT Żory Jastrzębski Węgiel IV</t>
  </si>
  <si>
    <t>AT Żory Jastrzębski Węgiel III</t>
  </si>
  <si>
    <t>JKS SMS AMS Jastrzębie I</t>
  </si>
  <si>
    <t>MUKS SP3 Sari      Żory III</t>
  </si>
  <si>
    <t>JKS SMS AMS Jastrzębie II</t>
  </si>
  <si>
    <t>JKS SMS AMS Jastrzębie III</t>
  </si>
  <si>
    <t>MUKS SP3 Sari      Żory II</t>
  </si>
  <si>
    <t>MUKS SP3 Sari      Żory IV</t>
  </si>
  <si>
    <t>AT Żory Jastrzębski Węgiel VI</t>
  </si>
  <si>
    <t>AT Żory Jastrzębski Węgiel V</t>
  </si>
  <si>
    <t>Tabela wyników turnieju Minisiatkówki na szczeblu Województwa Śląskiego                                                                                                                                    "Dwójki" Chłopców - Grupa S-3 - Etap I</t>
  </si>
  <si>
    <t>Tabela wyników turnieju Minisiatkówki na szczeblu Województwa Śląskiego                                                                                                                                    "Dwójki" Chłopców - Grupa S-3 - Turniej I</t>
  </si>
  <si>
    <t>Tabela wyników turnieju Minisiatkówki na szczeblu Województwa Śląskiego                                                                                                                                                              "Dwójki" Chłopców - Grupa S-3 - Turniej II</t>
  </si>
  <si>
    <t>Tabela wyników turnieju Minisiatkówki na szczeblu Województwa Śląskiego                                                                                                                                    "Dwójki" Chłopców - Grupa B-3 - Etap I</t>
  </si>
  <si>
    <t>Tabela wyników turnieju Minisiatkówki na szczeblu Województwa Śląskiego                                                                                                                                    "Dwójki" Chłopców - Grupa B-3 - Turniej I</t>
  </si>
  <si>
    <t>Tabela wyników turnieju Minisiatkówki na szczeblu Województwa Śląskiego                                                                                                                                    "Dwójki" Chłopców - Grupa Q-3 - Etap I</t>
  </si>
  <si>
    <t>UKS Millenium Porąbka</t>
  </si>
  <si>
    <t>MUKS Michałkowice I</t>
  </si>
  <si>
    <t>UKS Jedynka       Jaworzno I</t>
  </si>
  <si>
    <t>Eco-Team                   AZS 2020 Stolzle Częstochowa I</t>
  </si>
  <si>
    <t>Anbud MKS Będzin I</t>
  </si>
  <si>
    <t>Exact Systems               M-Volley/Norwid Częstochowa I</t>
  </si>
  <si>
    <t>UKS Sokół '43 Katowice I</t>
  </si>
  <si>
    <t>Exact Systems               M-Volley/Norwid Częstochowa III</t>
  </si>
  <si>
    <t>Exact Systems               M-Volley/Norwid Częstochowa IV</t>
  </si>
  <si>
    <t>UKS Jedynka     Jaworzno I</t>
  </si>
  <si>
    <t>Eco-Team AZS 2020 Stolzle Częstochowa I</t>
  </si>
  <si>
    <t>Exact Systems            M-Volley/Norwid Częstochowa I</t>
  </si>
  <si>
    <t>Exact Systems            M-Volley/Norwid Częstochowa III</t>
  </si>
  <si>
    <t>Exact Systems            M-Volley/Norwid Częstochowa IV</t>
  </si>
  <si>
    <t>UKS Jedynka       Jaworzno IV</t>
  </si>
  <si>
    <t>MUKS Michałkowice II</t>
  </si>
  <si>
    <t>UKS Jedynka       Jaworzno II</t>
  </si>
  <si>
    <t>Eco-Team AZS 2020 Stolzle Częstochowa II</t>
  </si>
  <si>
    <t>UKS Tytan Ostrowy</t>
  </si>
  <si>
    <t>Exact Systems               M-Volley/Norwid Częstochowa II</t>
  </si>
  <si>
    <t>UKS Sokół '43 Katowice III</t>
  </si>
  <si>
    <t>MKS-MOS Płomień Sosnowiec II</t>
  </si>
  <si>
    <t>UKS Jedynka     Jaworzno IV</t>
  </si>
  <si>
    <t>UKS Jedynka     Jaworzno II</t>
  </si>
  <si>
    <t>Exact Systems            M-Volley/Norwid Częstochowa II</t>
  </si>
  <si>
    <t>Eco-Team AZS 2020 Stolzle Częstochowa III</t>
  </si>
  <si>
    <t>Anbud MKS Będzin III</t>
  </si>
  <si>
    <t>UKS Źródełko Katowice II</t>
  </si>
  <si>
    <t>UKS Jedynka       Jaworzno III</t>
  </si>
  <si>
    <t>MKS-MOS Płomień Sosnowiec III</t>
  </si>
  <si>
    <t>UKS Jedynka       Jaworzno V</t>
  </si>
  <si>
    <t>MKS-MOS Płomień Sosnowiec I</t>
  </si>
  <si>
    <t>UKS Sokół '43 Katowice IV</t>
  </si>
  <si>
    <t>UKS Źródełko        Katowice II</t>
  </si>
  <si>
    <t>UKS Jedynka     Jaworzno III</t>
  </si>
  <si>
    <t>UKS Jedynka     Jaworzno V</t>
  </si>
  <si>
    <t>Anbud MKS Będzin II</t>
  </si>
  <si>
    <t>UKS Źródełko Katowice I</t>
  </si>
  <si>
    <t>MUKS       Michałkowice V</t>
  </si>
  <si>
    <t>MUKS Michałkowice IV</t>
  </si>
  <si>
    <t>UKS Sokół '43 Katowice II</t>
  </si>
  <si>
    <t>MKS-MOS Płomień Sosnowiec IV</t>
  </si>
  <si>
    <t>MUKS       Michałkowice III</t>
  </si>
  <si>
    <t>UKS Źródełko        Katowice I</t>
  </si>
  <si>
    <t>MUKS Michałkowice V</t>
  </si>
  <si>
    <t>MUKS Michałkowice III</t>
  </si>
  <si>
    <t>Tabela wyników turnieju Minisiatkówki na szczeblu Województwa Śląskiego                                                                                                                                    "Dwójki" Chłopców - Grupa Q-2 - Etap I</t>
  </si>
  <si>
    <t>UKS Trójka Mikołów IV</t>
  </si>
  <si>
    <t>BBTS Włókniarz Bielsko-Biała I</t>
  </si>
  <si>
    <t>UKS Trójka Mikołów II</t>
  </si>
  <si>
    <t>Lechia Volleyball Mysłowice II</t>
  </si>
  <si>
    <t>MKSR          Pyskowice III</t>
  </si>
  <si>
    <t>MOSM Tychy V</t>
  </si>
  <si>
    <t>MOSM Tychy IV</t>
  </si>
  <si>
    <t>I</t>
  </si>
  <si>
    <t>II</t>
  </si>
  <si>
    <t>III</t>
  </si>
  <si>
    <t>IV</t>
  </si>
  <si>
    <t>V</t>
  </si>
  <si>
    <t>VI</t>
  </si>
  <si>
    <t>VII</t>
  </si>
  <si>
    <t>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</si>
</sst>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50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ashed">
        <color auto="1"/>
      </left>
      <right/>
      <top/>
      <bottom/>
      <diagonal/>
    </border>
    <border>
      <left style="dotted">
        <color auto="1"/>
      </left>
      <right style="double">
        <color auto="1"/>
      </right>
      <top style="thick">
        <color auto="1"/>
      </top>
      <bottom/>
      <diagonal/>
    </border>
    <border>
      <left style="dotted">
        <color auto="1"/>
      </left>
      <right style="double">
        <color auto="1"/>
      </right>
      <top/>
      <bottom style="double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dotted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4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7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86" xfId="0" applyFont="1" applyBorder="1" applyAlignment="1">
      <alignment horizontal="center" vertical="center"/>
    </xf>
    <xf numFmtId="0" fontId="0" fillId="0" borderId="8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82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78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106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9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110" xfId="0" applyFont="1" applyFill="1" applyBorder="1" applyAlignment="1">
      <alignment horizontal="center"/>
    </xf>
    <xf numFmtId="0" fontId="0" fillId="0" borderId="78" xfId="0" applyFont="1" applyFill="1" applyBorder="1" applyAlignment="1"/>
    <xf numFmtId="0" fontId="0" fillId="0" borderId="11" xfId="0" applyFont="1" applyFill="1" applyBorder="1" applyAlignment="1"/>
    <xf numFmtId="0" fontId="0" fillId="0" borderId="0" xfId="0" applyFont="1" applyFill="1" applyBorder="1" applyAlignment="1"/>
    <xf numFmtId="0" fontId="0" fillId="0" borderId="86" xfId="0" applyFont="1" applyFill="1" applyBorder="1" applyAlignment="1"/>
    <xf numFmtId="0" fontId="0" fillId="0" borderId="24" xfId="0" applyFont="1" applyFill="1" applyBorder="1" applyAlignment="1"/>
    <xf numFmtId="0" fontId="0" fillId="0" borderId="112" xfId="0" applyFont="1" applyFill="1" applyBorder="1" applyAlignment="1"/>
    <xf numFmtId="0" fontId="0" fillId="0" borderId="35" xfId="0" applyFont="1" applyFill="1" applyBorder="1" applyAlignment="1"/>
    <xf numFmtId="0" fontId="0" fillId="0" borderId="53" xfId="0" applyFont="1" applyFill="1" applyBorder="1" applyAlignment="1"/>
    <xf numFmtId="0" fontId="0" fillId="0" borderId="84" xfId="0" applyFont="1" applyFill="1" applyBorder="1" applyAlignment="1"/>
    <xf numFmtId="0" fontId="0" fillId="0" borderId="64" xfId="0" applyFont="1" applyFill="1" applyBorder="1" applyAlignment="1"/>
    <xf numFmtId="0" fontId="0" fillId="0" borderId="63" xfId="0" applyFont="1" applyFill="1" applyBorder="1" applyAlignment="1"/>
    <xf numFmtId="0" fontId="0" fillId="0" borderId="2" xfId="0" applyBorder="1" applyAlignment="1">
      <alignment horizontal="center" vertical="center" wrapText="1"/>
    </xf>
    <xf numFmtId="0" fontId="0" fillId="0" borderId="114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114" xfId="0" applyBorder="1" applyAlignment="1">
      <alignment horizontal="center" vertical="center"/>
    </xf>
    <xf numFmtId="0" fontId="0" fillId="0" borderId="86" xfId="0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0" fillId="0" borderId="38" xfId="0" applyBorder="1"/>
    <xf numFmtId="0" fontId="0" fillId="0" borderId="118" xfId="0" applyBorder="1"/>
    <xf numFmtId="0" fontId="0" fillId="0" borderId="121" xfId="0" applyBorder="1"/>
    <xf numFmtId="0" fontId="0" fillId="0" borderId="122" xfId="0" applyBorder="1"/>
    <xf numFmtId="0" fontId="0" fillId="0" borderId="123" xfId="0" applyBorder="1"/>
    <xf numFmtId="0" fontId="0" fillId="0" borderId="124" xfId="0" applyBorder="1"/>
    <xf numFmtId="0" fontId="0" fillId="0" borderId="119" xfId="0" applyBorder="1"/>
    <xf numFmtId="0" fontId="0" fillId="0" borderId="117" xfId="0" applyBorder="1"/>
    <xf numFmtId="0" fontId="0" fillId="0" borderId="120" xfId="0" applyBorder="1"/>
    <xf numFmtId="0" fontId="0" fillId="0" borderId="125" xfId="0" applyBorder="1"/>
    <xf numFmtId="0" fontId="0" fillId="0" borderId="126" xfId="0" applyBorder="1"/>
    <xf numFmtId="0" fontId="0" fillId="0" borderId="127" xfId="0" applyBorder="1"/>
    <xf numFmtId="0" fontId="0" fillId="0" borderId="128" xfId="0" applyBorder="1"/>
    <xf numFmtId="0" fontId="0" fillId="0" borderId="129" xfId="0" applyBorder="1"/>
    <xf numFmtId="0" fontId="0" fillId="0" borderId="130" xfId="0" applyBorder="1"/>
    <xf numFmtId="0" fontId="0" fillId="0" borderId="145" xfId="0" applyBorder="1"/>
    <xf numFmtId="0" fontId="0" fillId="0" borderId="131" xfId="0" applyBorder="1"/>
    <xf numFmtId="0" fontId="0" fillId="0" borderId="132" xfId="0" applyBorder="1"/>
    <xf numFmtId="0" fontId="0" fillId="0" borderId="91" xfId="0" applyBorder="1"/>
    <xf numFmtId="0" fontId="0" fillId="0" borderId="146" xfId="0" applyBorder="1"/>
    <xf numFmtId="0" fontId="0" fillId="0" borderId="133" xfId="0" applyBorder="1"/>
    <xf numFmtId="0" fontId="0" fillId="0" borderId="134" xfId="0" applyBorder="1"/>
    <xf numFmtId="0" fontId="0" fillId="0" borderId="147" xfId="0" applyBorder="1"/>
    <xf numFmtId="0" fontId="0" fillId="0" borderId="148" xfId="0" applyBorder="1"/>
    <xf numFmtId="0" fontId="0" fillId="0" borderId="135" xfId="0" applyBorder="1"/>
    <xf numFmtId="0" fontId="0" fillId="0" borderId="136" xfId="0" applyBorder="1"/>
    <xf numFmtId="0" fontId="0" fillId="0" borderId="149" xfId="0" applyBorder="1"/>
    <xf numFmtId="0" fontId="0" fillId="0" borderId="2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52" xfId="0" applyNumberFormat="1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164" fontId="4" fillId="0" borderId="103" xfId="0" applyNumberFormat="1" applyFont="1" applyBorder="1" applyAlignment="1">
      <alignment horizontal="center" vertical="center"/>
    </xf>
    <xf numFmtId="164" fontId="4" fillId="0" borderId="10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64" fontId="4" fillId="0" borderId="56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00" xfId="0" applyBorder="1" applyAlignment="1">
      <alignment horizontal="center" vertical="center" wrapText="1"/>
    </xf>
    <xf numFmtId="0" fontId="0" fillId="0" borderId="147" xfId="0" applyBorder="1" applyAlignment="1">
      <alignment horizontal="center"/>
    </xf>
    <xf numFmtId="0" fontId="0" fillId="0" borderId="139" xfId="0" applyBorder="1" applyAlignment="1">
      <alignment horizontal="center"/>
    </xf>
    <xf numFmtId="0" fontId="0" fillId="0" borderId="149" xfId="0" applyBorder="1" applyAlignment="1">
      <alignment horizontal="center"/>
    </xf>
    <xf numFmtId="0" fontId="0" fillId="0" borderId="141" xfId="0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0" fontId="0" fillId="0" borderId="135" xfId="0" applyBorder="1" applyAlignment="1">
      <alignment horizontal="center"/>
    </xf>
    <xf numFmtId="0" fontId="0" fillId="0" borderId="136" xfId="0" applyBorder="1" applyAlignment="1">
      <alignment horizontal="center"/>
    </xf>
    <xf numFmtId="0" fontId="0" fillId="0" borderId="142" xfId="0" applyBorder="1" applyAlignment="1">
      <alignment horizontal="center"/>
    </xf>
    <xf numFmtId="0" fontId="0" fillId="0" borderId="71" xfId="0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0" fillId="0" borderId="91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44" xfId="0" applyBorder="1" applyAlignment="1">
      <alignment horizontal="center"/>
    </xf>
    <xf numFmtId="0" fontId="0" fillId="0" borderId="143" xfId="0" applyBorder="1" applyAlignment="1">
      <alignment horizont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33" xfId="0" applyNumberFormat="1" applyBorder="1" applyAlignment="1" applyProtection="1">
      <alignment horizontal="center" vertical="center"/>
      <protection locked="0"/>
    </xf>
    <xf numFmtId="0" fontId="0" fillId="0" borderId="134" xfId="0" applyNumberFormat="1" applyBorder="1" applyAlignment="1" applyProtection="1">
      <alignment horizontal="center" vertical="center"/>
      <protection locked="0"/>
    </xf>
    <xf numFmtId="0" fontId="0" fillId="0" borderId="131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/>
    </xf>
    <xf numFmtId="164" fontId="4" fillId="0" borderId="59" xfId="0" applyNumberFormat="1" applyFont="1" applyBorder="1" applyAlignment="1">
      <alignment horizontal="center" vertical="center"/>
    </xf>
    <xf numFmtId="164" fontId="4" fillId="0" borderId="107" xfId="0" applyNumberFormat="1" applyFont="1" applyBorder="1" applyAlignment="1">
      <alignment horizontal="center" vertical="center"/>
    </xf>
    <xf numFmtId="164" fontId="4" fillId="0" borderId="10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116" xfId="0" applyNumberFormat="1" applyFont="1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137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5" fillId="0" borderId="137" xfId="0" applyFont="1" applyBorder="1" applyAlignment="1">
      <alignment horizontal="center" vertical="center" wrapText="1"/>
    </xf>
    <xf numFmtId="0" fontId="5" fillId="0" borderId="140" xfId="0" applyFont="1" applyBorder="1" applyAlignment="1">
      <alignment horizontal="center" vertical="center" wrapText="1"/>
    </xf>
    <xf numFmtId="0" fontId="5" fillId="0" borderId="13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/>
    </xf>
    <xf numFmtId="164" fontId="1" fillId="0" borderId="92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64" xfId="0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164" fontId="1" fillId="0" borderId="89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67" xfId="0" applyNumberFormat="1" applyFont="1" applyBorder="1" applyAlignment="1">
      <alignment horizontal="center" vertical="center"/>
    </xf>
    <xf numFmtId="164" fontId="4" fillId="0" borderId="104" xfId="0" applyNumberFormat="1" applyFont="1" applyBorder="1" applyAlignment="1">
      <alignment horizontal="center" vertical="center"/>
    </xf>
    <xf numFmtId="164" fontId="4" fillId="0" borderId="105" xfId="0" applyNumberFormat="1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0" fillId="2" borderId="40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164" fontId="1" fillId="0" borderId="46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89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67" xfId="0" applyNumberFormat="1" applyFont="1" applyBorder="1" applyAlignment="1">
      <alignment horizontal="center" vertical="center"/>
    </xf>
    <xf numFmtId="0" fontId="4" fillId="0" borderId="104" xfId="0" applyNumberFormat="1" applyFont="1" applyBorder="1" applyAlignment="1">
      <alignment horizontal="center" vertical="center"/>
    </xf>
    <xf numFmtId="0" fontId="4" fillId="0" borderId="105" xfId="0" applyNumberFormat="1" applyFont="1" applyBorder="1" applyAlignment="1">
      <alignment horizontal="center" vertical="center"/>
    </xf>
    <xf numFmtId="0" fontId="1" fillId="0" borderId="92" xfId="0" applyNumberFormat="1" applyFont="1" applyBorder="1" applyAlignment="1">
      <alignment horizontal="center" vertical="center"/>
    </xf>
    <xf numFmtId="0" fontId="1" fillId="0" borderId="66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Zeros="0" tabSelected="1" zoomScaleNormal="100" workbookViewId="0">
      <selection activeCell="Q7" sqref="Q7"/>
    </sheetView>
  </sheetViews>
  <sheetFormatPr defaultRowHeight="15" x14ac:dyDescent="0.25"/>
  <cols>
    <col min="1" max="1" width="20.5703125" customWidth="1"/>
    <col min="2" max="2" width="4.28515625" customWidth="1"/>
    <col min="3" max="3" width="4.42578125" customWidth="1"/>
    <col min="4" max="4" width="5.7109375" customWidth="1"/>
    <col min="5" max="5" width="5.5703125" customWidth="1"/>
    <col min="6" max="6" width="8.28515625" customWidth="1"/>
    <col min="7" max="7" width="14" customWidth="1"/>
    <col min="9" max="9" width="9.5703125" customWidth="1"/>
  </cols>
  <sheetData>
    <row r="1" spans="1:11" ht="58.5" customHeight="1" x14ac:dyDescent="0.25">
      <c r="A1" s="219" t="s">
        <v>10</v>
      </c>
      <c r="B1" s="219"/>
      <c r="C1" s="219"/>
      <c r="D1" s="219"/>
      <c r="E1" s="219"/>
      <c r="F1" s="219"/>
    </row>
    <row r="2" spans="1:11" ht="15.75" thickBot="1" x14ac:dyDescent="0.3"/>
    <row r="3" spans="1:11" ht="59.25" customHeight="1" thickTop="1" thickBot="1" x14ac:dyDescent="0.3">
      <c r="A3" s="1" t="s">
        <v>0</v>
      </c>
      <c r="B3" s="222" t="s">
        <v>1</v>
      </c>
      <c r="C3" s="223"/>
      <c r="D3" s="220" t="s">
        <v>3</v>
      </c>
      <c r="E3" s="221"/>
      <c r="F3" s="2" t="s">
        <v>4</v>
      </c>
      <c r="H3" s="3" t="s">
        <v>5</v>
      </c>
      <c r="I3" s="4" t="s">
        <v>6</v>
      </c>
      <c r="J3" s="4" t="s">
        <v>7</v>
      </c>
      <c r="K3" s="5" t="s">
        <v>8</v>
      </c>
    </row>
    <row r="4" spans="1:11" ht="16.5" customHeight="1" thickTop="1" thickBot="1" x14ac:dyDescent="0.3">
      <c r="A4" s="214" t="s">
        <v>84</v>
      </c>
      <c r="B4" s="189">
        <f>'Tab wyników Z-1'!R4</f>
        <v>13</v>
      </c>
      <c r="C4" s="190"/>
      <c r="D4" s="195">
        <f>'Tab wyników Z-1'!S4:S5</f>
        <v>222</v>
      </c>
      <c r="E4" s="198">
        <f>'Tab wyników Z-1'!T4:T5</f>
        <v>143</v>
      </c>
      <c r="F4" s="201" t="s">
        <v>200</v>
      </c>
      <c r="H4" s="185"/>
      <c r="I4" s="183"/>
      <c r="J4" s="183" t="e">
        <f>H4/I4</f>
        <v>#DIV/0!</v>
      </c>
      <c r="K4" s="184">
        <f>D4/E4</f>
        <v>1.5524475524475525</v>
      </c>
    </row>
    <row r="5" spans="1:11" ht="15.75" customHeight="1" thickBot="1" x14ac:dyDescent="0.3">
      <c r="A5" s="215"/>
      <c r="B5" s="191"/>
      <c r="C5" s="192"/>
      <c r="D5" s="196"/>
      <c r="E5" s="199"/>
      <c r="F5" s="202"/>
      <c r="H5" s="185"/>
      <c r="I5" s="183"/>
      <c r="J5" s="183"/>
      <c r="K5" s="184"/>
    </row>
    <row r="6" spans="1:11" ht="16.5" customHeight="1" thickBot="1" x14ac:dyDescent="0.3">
      <c r="A6" s="215"/>
      <c r="B6" s="191"/>
      <c r="C6" s="192"/>
      <c r="D6" s="196"/>
      <c r="E6" s="199"/>
      <c r="F6" s="202"/>
      <c r="H6" s="185"/>
      <c r="I6" s="183"/>
      <c r="J6" s="183"/>
      <c r="K6" s="184"/>
    </row>
    <row r="7" spans="1:11" ht="15.75" customHeight="1" thickBot="1" x14ac:dyDescent="0.3">
      <c r="A7" s="216"/>
      <c r="B7" s="193"/>
      <c r="C7" s="194"/>
      <c r="D7" s="197"/>
      <c r="E7" s="200"/>
      <c r="F7" s="203"/>
      <c r="H7" s="185"/>
      <c r="I7" s="183"/>
      <c r="J7" s="183"/>
      <c r="K7" s="184"/>
    </row>
    <row r="8" spans="1:11" ht="16.5" customHeight="1" thickTop="1" thickBot="1" x14ac:dyDescent="0.3">
      <c r="A8" s="214" t="s">
        <v>85</v>
      </c>
      <c r="B8" s="189">
        <f>'Tab wyników Z-1'!R6</f>
        <v>11</v>
      </c>
      <c r="C8" s="190"/>
      <c r="D8" s="207">
        <f>'Tab wyników Z-1'!S6</f>
        <v>184</v>
      </c>
      <c r="E8" s="209">
        <f>'Tab wyników Z-1'!T6</f>
        <v>168</v>
      </c>
      <c r="F8" s="201" t="s">
        <v>202</v>
      </c>
      <c r="H8" s="185"/>
      <c r="I8" s="183"/>
      <c r="J8" s="183" t="e">
        <f t="shared" ref="J8" si="0">H8/I8</f>
        <v>#DIV/0!</v>
      </c>
      <c r="K8" s="184">
        <f t="shared" ref="K8" si="1">D8/E8</f>
        <v>1.0952380952380953</v>
      </c>
    </row>
    <row r="9" spans="1:11" ht="15.75" customHeight="1" thickBot="1" x14ac:dyDescent="0.3">
      <c r="A9" s="215"/>
      <c r="B9" s="191"/>
      <c r="C9" s="192"/>
      <c r="D9" s="208"/>
      <c r="E9" s="210"/>
      <c r="F9" s="202"/>
      <c r="H9" s="185"/>
      <c r="I9" s="183"/>
      <c r="J9" s="183"/>
      <c r="K9" s="184"/>
    </row>
    <row r="10" spans="1:11" ht="16.5" customHeight="1" thickBot="1" x14ac:dyDescent="0.3">
      <c r="A10" s="215"/>
      <c r="B10" s="191"/>
      <c r="C10" s="192"/>
      <c r="D10" s="208"/>
      <c r="E10" s="210"/>
      <c r="F10" s="202"/>
      <c r="H10" s="185"/>
      <c r="I10" s="183"/>
      <c r="J10" s="183"/>
      <c r="K10" s="184"/>
    </row>
    <row r="11" spans="1:11" ht="15.75" customHeight="1" thickBot="1" x14ac:dyDescent="0.3">
      <c r="A11" s="216"/>
      <c r="B11" s="193"/>
      <c r="C11" s="194"/>
      <c r="D11" s="217"/>
      <c r="E11" s="218"/>
      <c r="F11" s="203"/>
      <c r="H11" s="185"/>
      <c r="I11" s="183"/>
      <c r="J11" s="183"/>
      <c r="K11" s="184"/>
    </row>
    <row r="12" spans="1:11" ht="16.5" customHeight="1" thickTop="1" thickBot="1" x14ac:dyDescent="0.3">
      <c r="A12" s="214" t="s">
        <v>86</v>
      </c>
      <c r="B12" s="189">
        <f>'Tab wyników Z-1'!R8</f>
        <v>7</v>
      </c>
      <c r="C12" s="190"/>
      <c r="D12" s="207">
        <f>'Tab wyników Z-1'!S8</f>
        <v>135</v>
      </c>
      <c r="E12" s="209">
        <f>'Tab wyników Z-1'!T8</f>
        <v>229</v>
      </c>
      <c r="F12" s="201" t="s">
        <v>206</v>
      </c>
      <c r="H12" s="185"/>
      <c r="I12" s="183"/>
      <c r="J12" s="183" t="e">
        <f t="shared" ref="J12" si="2">H12/I12</f>
        <v>#DIV/0!</v>
      </c>
      <c r="K12" s="184">
        <f t="shared" ref="K12" si="3">D12/E12</f>
        <v>0.58951965065502188</v>
      </c>
    </row>
    <row r="13" spans="1:11" ht="15.75" customHeight="1" thickBot="1" x14ac:dyDescent="0.3">
      <c r="A13" s="215"/>
      <c r="B13" s="191"/>
      <c r="C13" s="192"/>
      <c r="D13" s="208"/>
      <c r="E13" s="210"/>
      <c r="F13" s="202"/>
      <c r="H13" s="185"/>
      <c r="I13" s="183"/>
      <c r="J13" s="183"/>
      <c r="K13" s="184"/>
    </row>
    <row r="14" spans="1:11" ht="16.5" customHeight="1" thickBot="1" x14ac:dyDescent="0.3">
      <c r="A14" s="215"/>
      <c r="B14" s="191"/>
      <c r="C14" s="192"/>
      <c r="D14" s="208"/>
      <c r="E14" s="210"/>
      <c r="F14" s="202"/>
      <c r="H14" s="185"/>
      <c r="I14" s="183"/>
      <c r="J14" s="183"/>
      <c r="K14" s="184"/>
    </row>
    <row r="15" spans="1:11" ht="15.75" customHeight="1" thickBot="1" x14ac:dyDescent="0.3">
      <c r="A15" s="216"/>
      <c r="B15" s="193"/>
      <c r="C15" s="194"/>
      <c r="D15" s="208"/>
      <c r="E15" s="210"/>
      <c r="F15" s="202"/>
      <c r="H15" s="185"/>
      <c r="I15" s="183"/>
      <c r="J15" s="183"/>
      <c r="K15" s="184"/>
    </row>
    <row r="16" spans="1:11" ht="15.75" customHeight="1" thickTop="1" thickBot="1" x14ac:dyDescent="0.3">
      <c r="A16" s="214" t="s">
        <v>87</v>
      </c>
      <c r="B16" s="189">
        <f>'Tab wyników Z-1'!R10</f>
        <v>9</v>
      </c>
      <c r="C16" s="190"/>
      <c r="D16" s="213">
        <f>'Tab wyników Z-1'!S10</f>
        <v>157</v>
      </c>
      <c r="E16" s="212">
        <f>'Tab wyników Z-1'!T10</f>
        <v>215</v>
      </c>
      <c r="F16" s="211" t="s">
        <v>204</v>
      </c>
      <c r="H16" s="186"/>
      <c r="I16" s="204"/>
      <c r="J16" s="183" t="e">
        <f t="shared" ref="J16" si="4">H16/I16</f>
        <v>#DIV/0!</v>
      </c>
      <c r="K16" s="184">
        <f t="shared" ref="K16" si="5">D16/E16</f>
        <v>0.73023255813953492</v>
      </c>
    </row>
    <row r="17" spans="1:11" ht="15.75" customHeight="1" thickTop="1" thickBot="1" x14ac:dyDescent="0.3">
      <c r="A17" s="215"/>
      <c r="B17" s="191"/>
      <c r="C17" s="192"/>
      <c r="D17" s="213"/>
      <c r="E17" s="212"/>
      <c r="F17" s="211"/>
      <c r="H17" s="187"/>
      <c r="I17" s="205"/>
      <c r="J17" s="183"/>
      <c r="K17" s="184"/>
    </row>
    <row r="18" spans="1:11" ht="15.75" customHeight="1" thickTop="1" thickBot="1" x14ac:dyDescent="0.3">
      <c r="A18" s="215"/>
      <c r="B18" s="191"/>
      <c r="C18" s="192"/>
      <c r="D18" s="213"/>
      <c r="E18" s="212"/>
      <c r="F18" s="211"/>
      <c r="H18" s="187"/>
      <c r="I18" s="205"/>
      <c r="J18" s="183"/>
      <c r="K18" s="184"/>
    </row>
    <row r="19" spans="1:11" ht="15.75" customHeight="1" thickTop="1" thickBot="1" x14ac:dyDescent="0.3">
      <c r="A19" s="216"/>
      <c r="B19" s="193"/>
      <c r="C19" s="194"/>
      <c r="D19" s="213"/>
      <c r="E19" s="212"/>
      <c r="F19" s="211"/>
      <c r="H19" s="188"/>
      <c r="I19" s="206"/>
      <c r="J19" s="183"/>
      <c r="K19" s="184"/>
    </row>
    <row r="20" spans="1:11" ht="15.75" customHeight="1" thickTop="1" thickBot="1" x14ac:dyDescent="0.3">
      <c r="A20" s="214" t="s">
        <v>88</v>
      </c>
      <c r="B20" s="189">
        <f>'Tab wyników Z-1'!AO4</f>
        <v>8</v>
      </c>
      <c r="C20" s="190"/>
      <c r="D20" s="213">
        <f>'Tab wyników Z-1'!AP4</f>
        <v>120</v>
      </c>
      <c r="E20" s="212">
        <f>'Tab wyników Z-1'!AQ4</f>
        <v>194</v>
      </c>
      <c r="F20" s="211" t="s">
        <v>205</v>
      </c>
      <c r="H20" s="186"/>
      <c r="I20" s="204"/>
      <c r="J20" s="183" t="e">
        <f t="shared" ref="J20" si="6">H20/I20</f>
        <v>#DIV/0!</v>
      </c>
      <c r="K20" s="184">
        <f t="shared" ref="K20" si="7">D20/E20</f>
        <v>0.61855670103092786</v>
      </c>
    </row>
    <row r="21" spans="1:11" ht="15.75" customHeight="1" thickTop="1" thickBot="1" x14ac:dyDescent="0.3">
      <c r="A21" s="215"/>
      <c r="B21" s="191"/>
      <c r="C21" s="192"/>
      <c r="D21" s="213"/>
      <c r="E21" s="212"/>
      <c r="F21" s="211"/>
      <c r="H21" s="187"/>
      <c r="I21" s="205"/>
      <c r="J21" s="183"/>
      <c r="K21" s="184"/>
    </row>
    <row r="22" spans="1:11" ht="15.75" customHeight="1" thickTop="1" thickBot="1" x14ac:dyDescent="0.3">
      <c r="A22" s="215"/>
      <c r="B22" s="191"/>
      <c r="C22" s="192"/>
      <c r="D22" s="213"/>
      <c r="E22" s="212"/>
      <c r="F22" s="211"/>
      <c r="H22" s="187"/>
      <c r="I22" s="205"/>
      <c r="J22" s="183"/>
      <c r="K22" s="184"/>
    </row>
    <row r="23" spans="1:11" ht="15.75" customHeight="1" thickTop="1" thickBot="1" x14ac:dyDescent="0.3">
      <c r="A23" s="216"/>
      <c r="B23" s="193"/>
      <c r="C23" s="194"/>
      <c r="D23" s="213"/>
      <c r="E23" s="212"/>
      <c r="F23" s="211"/>
      <c r="H23" s="188"/>
      <c r="I23" s="206"/>
      <c r="J23" s="183"/>
      <c r="K23" s="184"/>
    </row>
    <row r="24" spans="1:11" ht="15.75" customHeight="1" thickTop="1" thickBot="1" x14ac:dyDescent="0.3">
      <c r="A24" s="224" t="s">
        <v>89</v>
      </c>
      <c r="B24" s="189">
        <f>'Tab wyników Z-1'!AO6</f>
        <v>12</v>
      </c>
      <c r="C24" s="190"/>
      <c r="D24" s="213">
        <f>'Tab wyników Z-1'!AP6</f>
        <v>209</v>
      </c>
      <c r="E24" s="212">
        <f>'Tab wyników Z-1'!AQ6</f>
        <v>169</v>
      </c>
      <c r="F24" s="211" t="s">
        <v>201</v>
      </c>
      <c r="H24" s="186"/>
      <c r="I24" s="204"/>
      <c r="J24" s="183" t="e">
        <f t="shared" ref="J24" si="8">H24/I24</f>
        <v>#DIV/0!</v>
      </c>
      <c r="K24" s="184">
        <f t="shared" ref="K24" si="9">D24/E24</f>
        <v>1.2366863905325445</v>
      </c>
    </row>
    <row r="25" spans="1:11" ht="15.75" customHeight="1" thickTop="1" thickBot="1" x14ac:dyDescent="0.3">
      <c r="A25" s="224"/>
      <c r="B25" s="191"/>
      <c r="C25" s="192"/>
      <c r="D25" s="213"/>
      <c r="E25" s="212"/>
      <c r="F25" s="211"/>
      <c r="H25" s="187"/>
      <c r="I25" s="205"/>
      <c r="J25" s="183"/>
      <c r="K25" s="184"/>
    </row>
    <row r="26" spans="1:11" ht="15.75" customHeight="1" thickTop="1" thickBot="1" x14ac:dyDescent="0.3">
      <c r="A26" s="224"/>
      <c r="B26" s="191"/>
      <c r="C26" s="192"/>
      <c r="D26" s="213"/>
      <c r="E26" s="212"/>
      <c r="F26" s="211"/>
      <c r="H26" s="187"/>
      <c r="I26" s="205"/>
      <c r="J26" s="183"/>
      <c r="K26" s="184"/>
    </row>
    <row r="27" spans="1:11" ht="15.75" customHeight="1" thickTop="1" thickBot="1" x14ac:dyDescent="0.3">
      <c r="A27" s="224"/>
      <c r="B27" s="193"/>
      <c r="C27" s="194"/>
      <c r="D27" s="213"/>
      <c r="E27" s="212"/>
      <c r="F27" s="211"/>
      <c r="H27" s="188"/>
      <c r="I27" s="206"/>
      <c r="J27" s="183"/>
      <c r="K27" s="184"/>
    </row>
    <row r="28" spans="1:11" ht="15.75" customHeight="1" thickTop="1" thickBot="1" x14ac:dyDescent="0.3">
      <c r="A28" s="214" t="s">
        <v>90</v>
      </c>
      <c r="B28" s="189">
        <f>'Tab wyników Z-1'!AO8</f>
        <v>14</v>
      </c>
      <c r="C28" s="190"/>
      <c r="D28" s="208">
        <f>'Tab wyników Z-1'!AP8</f>
        <v>222</v>
      </c>
      <c r="E28" s="210">
        <f>'Tab wyników Z-1'!AQ8</f>
        <v>112</v>
      </c>
      <c r="F28" s="202" t="s">
        <v>199</v>
      </c>
      <c r="H28" s="186"/>
      <c r="I28" s="204"/>
      <c r="J28" s="183" t="e">
        <f t="shared" ref="J28" si="10">H28/I28</f>
        <v>#DIV/0!</v>
      </c>
      <c r="K28" s="184">
        <f t="shared" ref="K28" si="11">D28/E28</f>
        <v>1.9821428571428572</v>
      </c>
    </row>
    <row r="29" spans="1:11" ht="15.75" customHeight="1" thickBot="1" x14ac:dyDescent="0.3">
      <c r="A29" s="215"/>
      <c r="B29" s="191"/>
      <c r="C29" s="192"/>
      <c r="D29" s="208"/>
      <c r="E29" s="210"/>
      <c r="F29" s="202"/>
      <c r="H29" s="187"/>
      <c r="I29" s="205"/>
      <c r="J29" s="183"/>
      <c r="K29" s="184"/>
    </row>
    <row r="30" spans="1:11" ht="15.75" customHeight="1" thickBot="1" x14ac:dyDescent="0.3">
      <c r="A30" s="215"/>
      <c r="B30" s="191"/>
      <c r="C30" s="192"/>
      <c r="D30" s="208"/>
      <c r="E30" s="210"/>
      <c r="F30" s="202"/>
      <c r="H30" s="187"/>
      <c r="I30" s="205"/>
      <c r="J30" s="183"/>
      <c r="K30" s="184"/>
    </row>
    <row r="31" spans="1:11" ht="15.75" customHeight="1" thickBot="1" x14ac:dyDescent="0.3">
      <c r="A31" s="216"/>
      <c r="B31" s="193"/>
      <c r="C31" s="194"/>
      <c r="D31" s="217"/>
      <c r="E31" s="218"/>
      <c r="F31" s="203"/>
      <c r="H31" s="188"/>
      <c r="I31" s="206"/>
      <c r="J31" s="183"/>
      <c r="K31" s="184"/>
    </row>
    <row r="32" spans="1:11" ht="16.5" customHeight="1" thickTop="1" thickBot="1" x14ac:dyDescent="0.3">
      <c r="A32" s="214" t="s">
        <v>91</v>
      </c>
      <c r="B32" s="189">
        <f>'Tab wyników Z-1'!AO10</f>
        <v>10</v>
      </c>
      <c r="C32" s="190"/>
      <c r="D32" s="207">
        <f>'Tab wyników Z-1'!AP10</f>
        <v>178</v>
      </c>
      <c r="E32" s="209">
        <f>'Tab wyników Z-1'!AQ10</f>
        <v>204</v>
      </c>
      <c r="F32" s="201" t="s">
        <v>203</v>
      </c>
      <c r="H32" s="185"/>
      <c r="I32" s="183"/>
      <c r="J32" s="183" t="e">
        <f t="shared" ref="J32" si="12">H32/I32</f>
        <v>#DIV/0!</v>
      </c>
      <c r="K32" s="184">
        <f t="shared" ref="K32" si="13">D32/E32</f>
        <v>0.87254901960784315</v>
      </c>
    </row>
    <row r="33" spans="1:11" ht="15.75" customHeight="1" thickBot="1" x14ac:dyDescent="0.3">
      <c r="A33" s="215"/>
      <c r="B33" s="191"/>
      <c r="C33" s="192"/>
      <c r="D33" s="208"/>
      <c r="E33" s="210"/>
      <c r="F33" s="202"/>
      <c r="H33" s="185"/>
      <c r="I33" s="183"/>
      <c r="J33" s="183"/>
      <c r="K33" s="184"/>
    </row>
    <row r="34" spans="1:11" ht="16.5" customHeight="1" thickBot="1" x14ac:dyDescent="0.3">
      <c r="A34" s="215"/>
      <c r="B34" s="191"/>
      <c r="C34" s="192"/>
      <c r="D34" s="208"/>
      <c r="E34" s="210"/>
      <c r="F34" s="202"/>
      <c r="H34" s="185"/>
      <c r="I34" s="183"/>
      <c r="J34" s="183"/>
      <c r="K34" s="184"/>
    </row>
    <row r="35" spans="1:11" ht="15.75" customHeight="1" thickBot="1" x14ac:dyDescent="0.3">
      <c r="A35" s="216"/>
      <c r="B35" s="193"/>
      <c r="C35" s="194"/>
      <c r="D35" s="217"/>
      <c r="E35" s="218"/>
      <c r="F35" s="203"/>
      <c r="H35" s="185"/>
      <c r="I35" s="183"/>
      <c r="J35" s="183"/>
      <c r="K35" s="184"/>
    </row>
    <row r="36" spans="1:11" ht="15.75" thickTop="1" x14ac:dyDescent="0.25"/>
  </sheetData>
  <mergeCells count="75">
    <mergeCell ref="A16:A19"/>
    <mergeCell ref="A20:A23"/>
    <mergeCell ref="A24:A27"/>
    <mergeCell ref="B16:C19"/>
    <mergeCell ref="B20:C23"/>
    <mergeCell ref="B24:C27"/>
    <mergeCell ref="A12:A15"/>
    <mergeCell ref="A8:A11"/>
    <mergeCell ref="A4:A7"/>
    <mergeCell ref="A1:F1"/>
    <mergeCell ref="D3:E3"/>
    <mergeCell ref="B3:C3"/>
    <mergeCell ref="D8:D11"/>
    <mergeCell ref="E8:E11"/>
    <mergeCell ref="F8:F11"/>
    <mergeCell ref="B4:C7"/>
    <mergeCell ref="A32:A35"/>
    <mergeCell ref="D32:D35"/>
    <mergeCell ref="E32:E35"/>
    <mergeCell ref="A28:A31"/>
    <mergeCell ref="D28:D31"/>
    <mergeCell ref="E28:E31"/>
    <mergeCell ref="B28:C31"/>
    <mergeCell ref="B32:C35"/>
    <mergeCell ref="F32:F35"/>
    <mergeCell ref="D12:D15"/>
    <mergeCell ref="E12:E15"/>
    <mergeCell ref="F12:F15"/>
    <mergeCell ref="F16:F19"/>
    <mergeCell ref="E16:E19"/>
    <mergeCell ref="D16:D19"/>
    <mergeCell ref="F20:F23"/>
    <mergeCell ref="F24:F27"/>
    <mergeCell ref="E20:E23"/>
    <mergeCell ref="D20:D23"/>
    <mergeCell ref="E24:E27"/>
    <mergeCell ref="D24:D27"/>
    <mergeCell ref="F28:F31"/>
    <mergeCell ref="H28:H31"/>
    <mergeCell ref="I28:I31"/>
    <mergeCell ref="J28:J31"/>
    <mergeCell ref="K28:K31"/>
    <mergeCell ref="B12:C15"/>
    <mergeCell ref="H12:H15"/>
    <mergeCell ref="I16:I19"/>
    <mergeCell ref="I20:I23"/>
    <mergeCell ref="I24:I27"/>
    <mergeCell ref="H4:H7"/>
    <mergeCell ref="I4:I7"/>
    <mergeCell ref="J4:J7"/>
    <mergeCell ref="K4:K7"/>
    <mergeCell ref="D4:D7"/>
    <mergeCell ref="E4:E7"/>
    <mergeCell ref="F4:F7"/>
    <mergeCell ref="J8:J11"/>
    <mergeCell ref="K8:K11"/>
    <mergeCell ref="H8:H11"/>
    <mergeCell ref="I8:I11"/>
    <mergeCell ref="B8:C11"/>
    <mergeCell ref="J32:J35"/>
    <mergeCell ref="K32:K35"/>
    <mergeCell ref="H32:H35"/>
    <mergeCell ref="I32:I35"/>
    <mergeCell ref="I12:I15"/>
    <mergeCell ref="J12:J15"/>
    <mergeCell ref="K12:K15"/>
    <mergeCell ref="H16:H19"/>
    <mergeCell ref="H20:H23"/>
    <mergeCell ref="H24:H27"/>
    <mergeCell ref="K16:K19"/>
    <mergeCell ref="K20:K23"/>
    <mergeCell ref="K24:K27"/>
    <mergeCell ref="J16:J19"/>
    <mergeCell ref="J20:J23"/>
    <mergeCell ref="J24:J2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showZeros="0" topLeftCell="A2" zoomScaleNormal="100" workbookViewId="0">
      <selection activeCell="V24" sqref="V24:Y27"/>
    </sheetView>
  </sheetViews>
  <sheetFormatPr defaultRowHeight="15" x14ac:dyDescent="0.25"/>
  <cols>
    <col min="1" max="1" width="13.85546875" customWidth="1"/>
    <col min="2" max="2" width="3.7109375" customWidth="1"/>
    <col min="3" max="4" width="4" customWidth="1"/>
    <col min="5" max="6" width="4.140625" customWidth="1"/>
    <col min="7" max="7" width="3.7109375" customWidth="1"/>
    <col min="8" max="8" width="4.28515625" customWidth="1"/>
    <col min="9" max="9" width="4.140625" customWidth="1"/>
    <col min="10" max="10" width="4" customWidth="1"/>
    <col min="11" max="11" width="3.7109375" customWidth="1"/>
    <col min="12" max="13" width="4.28515625" customWidth="1"/>
    <col min="14" max="14" width="4.140625" customWidth="1"/>
    <col min="15" max="19" width="4" customWidth="1"/>
    <col min="20" max="21" width="3.5703125" customWidth="1"/>
    <col min="22" max="22" width="3.7109375" customWidth="1"/>
    <col min="23" max="23" width="4" customWidth="1"/>
    <col min="24" max="24" width="3.85546875" customWidth="1"/>
    <col min="25" max="25" width="4" customWidth="1"/>
    <col min="26" max="26" width="4.5703125" customWidth="1"/>
    <col min="27" max="27" width="4.28515625" customWidth="1"/>
    <col min="28" max="28" width="4.140625" customWidth="1"/>
    <col min="29" max="29" width="4.42578125" customWidth="1"/>
    <col min="30" max="30" width="5.28515625" customWidth="1"/>
    <col min="31" max="31" width="5.42578125" customWidth="1"/>
    <col min="35" max="35" width="9.85546875" customWidth="1"/>
  </cols>
  <sheetData>
    <row r="1" spans="1:37" ht="45.75" customHeight="1" x14ac:dyDescent="0.25">
      <c r="A1" s="219" t="s">
        <v>74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</row>
    <row r="2" spans="1:37" ht="15.75" thickBot="1" x14ac:dyDescent="0.3"/>
    <row r="3" spans="1:37" ht="63" customHeight="1" thickTop="1" thickBot="1" x14ac:dyDescent="0.3">
      <c r="A3" s="1" t="s">
        <v>0</v>
      </c>
      <c r="B3" s="264">
        <v>1</v>
      </c>
      <c r="C3" s="265"/>
      <c r="D3" s="265"/>
      <c r="E3" s="266"/>
      <c r="F3" s="264">
        <v>2</v>
      </c>
      <c r="G3" s="265"/>
      <c r="H3" s="265"/>
      <c r="I3" s="266"/>
      <c r="J3" s="264">
        <v>3</v>
      </c>
      <c r="K3" s="265"/>
      <c r="L3" s="265"/>
      <c r="M3" s="266"/>
      <c r="N3" s="264">
        <v>4</v>
      </c>
      <c r="O3" s="265"/>
      <c r="P3" s="265"/>
      <c r="Q3" s="265"/>
      <c r="R3" s="264">
        <v>5</v>
      </c>
      <c r="S3" s="265"/>
      <c r="T3" s="265"/>
      <c r="U3" s="266"/>
      <c r="V3" s="264">
        <v>6</v>
      </c>
      <c r="W3" s="265"/>
      <c r="X3" s="265"/>
      <c r="Y3" s="266"/>
      <c r="Z3" s="222" t="s">
        <v>1</v>
      </c>
      <c r="AA3" s="223"/>
      <c r="AB3" s="220" t="s">
        <v>2</v>
      </c>
      <c r="AC3" s="221"/>
      <c r="AD3" s="220" t="s">
        <v>3</v>
      </c>
      <c r="AE3" s="221"/>
      <c r="AF3" s="2" t="s">
        <v>4</v>
      </c>
      <c r="AH3" s="3" t="s">
        <v>5</v>
      </c>
      <c r="AI3" s="148" t="s">
        <v>6</v>
      </c>
      <c r="AJ3" s="148" t="s">
        <v>7</v>
      </c>
      <c r="AK3" s="5" t="s">
        <v>8</v>
      </c>
    </row>
    <row r="4" spans="1:37" ht="16.5" thickTop="1" thickBot="1" x14ac:dyDescent="0.3">
      <c r="A4" s="214" t="s">
        <v>81</v>
      </c>
      <c r="B4" s="319"/>
      <c r="C4" s="320"/>
      <c r="D4" s="320"/>
      <c r="E4" s="321"/>
      <c r="F4" s="73">
        <v>9</v>
      </c>
      <c r="G4" s="74">
        <v>15</v>
      </c>
      <c r="H4" s="75"/>
      <c r="I4" s="79"/>
      <c r="J4" s="73">
        <v>11</v>
      </c>
      <c r="K4" s="76">
        <v>15</v>
      </c>
      <c r="L4" s="75"/>
      <c r="M4" s="80"/>
      <c r="N4" s="73">
        <v>7</v>
      </c>
      <c r="O4" s="76">
        <v>15</v>
      </c>
      <c r="P4" s="75"/>
      <c r="Q4" s="79"/>
      <c r="R4" s="112">
        <v>15</v>
      </c>
      <c r="S4" s="182">
        <v>7</v>
      </c>
      <c r="T4" s="75"/>
      <c r="U4" s="80"/>
      <c r="V4" s="73">
        <v>15</v>
      </c>
      <c r="W4" s="74">
        <v>13</v>
      </c>
      <c r="X4" s="79">
        <v>11</v>
      </c>
      <c r="Y4" s="114">
        <v>3</v>
      </c>
      <c r="Z4" s="258">
        <f>T5+P5+L5+H5+X5</f>
        <v>7</v>
      </c>
      <c r="AA4" s="306">
        <f>Z4+Z6</f>
        <v>7</v>
      </c>
      <c r="AB4" s="207">
        <f>J4+J5+L4+N4+N5+P4+H4+F4+F5+R4+R5+T4+V4+X4+V5</f>
        <v>117</v>
      </c>
      <c r="AC4" s="209">
        <f>K5+K4+M4+O5+O4+U4+I4+G4+G5+Q4+S4+S5+W4+W5+Y4</f>
        <v>135</v>
      </c>
      <c r="AD4" s="195">
        <f>AB4+AB6</f>
        <v>117</v>
      </c>
      <c r="AE4" s="198">
        <f>AC4+AC6</f>
        <v>135</v>
      </c>
      <c r="AF4" s="201" t="s">
        <v>202</v>
      </c>
      <c r="AH4" s="185">
        <f>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+IF(V4&gt;W4,1,0)+IF(V5&gt;W5,1,0)+IF(X4&gt;Y4,1,0)+IF(V6&gt;W6,1,0)+IF(V7&gt;W7,1,0)+IF(X6&gt;Y6,1,0)+IF(F4&gt;G4,1,0)+IF(F5&gt;G5,1,0)+IF(H4&gt;I4,1,0)+IF(F6&gt;G6,1,0)+IF(F7&gt;G7,1,0)+IF(H6&gt;I6,1,0)</f>
        <v>4</v>
      </c>
      <c r="AI4" s="183">
        <f>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+IF(V4&lt;W4,1,0)+IF(V5&lt;W5,1,0)+IF(X4&lt;Y4,1,0)+IF(V6&lt;W6,1,0)+IF(V7&lt;W7,1,0)+IF(X6&lt;Y6,1,0)+IF(F4&lt;G4,1,0)+IF(F5&lt;G5,1,0)+IF(H4&lt;I4,1,0)+IF(F6&lt;G6,1,0)+IF(F7&lt;G7,1,0)+IF(H6&lt;I6,1,0)</f>
        <v>7</v>
      </c>
      <c r="AJ4" s="183">
        <f>AH4/AI4</f>
        <v>0.5714285714285714</v>
      </c>
      <c r="AK4" s="184">
        <f>AD4/AE4</f>
        <v>0.8666666666666667</v>
      </c>
    </row>
    <row r="5" spans="1:37" ht="15.75" thickBot="1" x14ac:dyDescent="0.3">
      <c r="A5" s="215"/>
      <c r="B5" s="322"/>
      <c r="C5" s="323"/>
      <c r="D5" s="323"/>
      <c r="E5" s="324"/>
      <c r="F5" s="77">
        <v>6</v>
      </c>
      <c r="G5" s="78">
        <v>15</v>
      </c>
      <c r="H5" s="275">
        <f>IF(AND(F4=0,F5=0),0,1)*0+IF(AND(F4&gt;G4,F5&gt;G5),1,0)*2+IF(AND(F4&lt;G4,F5&lt;G5),1,0)*IF(AND(F4=0,F5=0),0,1)+IF(H4&gt;I4,1,0)*2+IF(H4&lt;I4,1,0)*1</f>
        <v>1</v>
      </c>
      <c r="I5" s="276"/>
      <c r="J5" s="77">
        <v>3</v>
      </c>
      <c r="K5" s="78">
        <v>15</v>
      </c>
      <c r="L5" s="275">
        <f>IF(AND(J4=0,J5=0),0,1)*0+IF(AND(J4&gt;K4,J5&gt;K5),1,0)*2+IF(AND(J4&lt;K4,J5&lt;K5),1,0)*IF(AND(J4=0,J5=0),0,1)+IF(L4&gt;M4,1,0)*2+IF(L4&lt;M4,1,0)*1</f>
        <v>1</v>
      </c>
      <c r="M5" s="276"/>
      <c r="N5" s="77">
        <v>12</v>
      </c>
      <c r="O5" s="78">
        <v>15</v>
      </c>
      <c r="P5" s="275">
        <f>IF(AND(N4=0,N5=0),0,1)*0+IF(AND(N4&gt;O4,N5&gt;O5),1,0)*2+IF(AND(N4&lt;O4,N5&lt;O5),1,0)*IF(AND(N4=0,N5=0),0,1)+IF(P4&gt;Q4,1,0)*2+IF(P4&lt;Q4,1,0)*1</f>
        <v>1</v>
      </c>
      <c r="Q5" s="276"/>
      <c r="R5" s="115">
        <v>15</v>
      </c>
      <c r="S5" s="6">
        <v>7</v>
      </c>
      <c r="T5" s="275">
        <f>IF(AND(R4=0,R5=0),0,1)*0+IF(AND(R4&gt;S4,R5&gt;S5),1,0)*2+IF(AND(R4&lt;S4,R5&lt;S5),1,0)*IF(AND(R4=0,R5=0),0,1)+IF(T4&gt;U4,1,0)*2+IF(T4&lt;U4,1,0)*1</f>
        <v>2</v>
      </c>
      <c r="U5" s="276"/>
      <c r="V5" s="6">
        <v>13</v>
      </c>
      <c r="W5" s="78">
        <v>15</v>
      </c>
      <c r="X5" s="275">
        <f>IF(AND(V4=0,V5=0),0,1)*0+IF(AND(V4&gt;W4,V5&gt;W5),1,0)*2+IF(AND(V4&lt;W4,V5&lt;W5),1,0)*IF(AND(V4=0,V5=0),0,1)+IF(X4&gt;Y4,1,0)*2+IF(X4&lt;Y4,1,0)*1</f>
        <v>2</v>
      </c>
      <c r="Y5" s="276"/>
      <c r="Z5" s="274"/>
      <c r="AA5" s="307"/>
      <c r="AB5" s="280"/>
      <c r="AC5" s="316"/>
      <c r="AD5" s="196"/>
      <c r="AE5" s="199"/>
      <c r="AF5" s="202"/>
      <c r="AH5" s="185"/>
      <c r="AI5" s="183"/>
      <c r="AJ5" s="183"/>
      <c r="AK5" s="184"/>
    </row>
    <row r="6" spans="1:37" ht="16.5" thickTop="1" thickBot="1" x14ac:dyDescent="0.3">
      <c r="A6" s="215"/>
      <c r="B6" s="322"/>
      <c r="C6" s="323"/>
      <c r="D6" s="323"/>
      <c r="E6" s="324"/>
      <c r="F6" s="81"/>
      <c r="G6" s="82"/>
      <c r="H6" s="83"/>
      <c r="I6" s="79"/>
      <c r="J6" s="81"/>
      <c r="K6" s="82"/>
      <c r="L6" s="83"/>
      <c r="M6" s="80"/>
      <c r="N6" s="81"/>
      <c r="O6" s="82"/>
      <c r="P6" s="83"/>
      <c r="Q6" s="79"/>
      <c r="R6" s="117"/>
      <c r="S6" s="118"/>
      <c r="T6" s="83"/>
      <c r="U6" s="80"/>
      <c r="V6" s="81"/>
      <c r="W6" s="119"/>
      <c r="X6" s="83"/>
      <c r="Y6" s="80"/>
      <c r="Z6" s="258">
        <f>T7+P7+L7+H7+X7</f>
        <v>0</v>
      </c>
      <c r="AA6" s="307"/>
      <c r="AB6" s="207">
        <f>J6+J7+L6+N6+N7+P6+H6+F6+F7+T6+R6+R7+V6+V7+X6</f>
        <v>0</v>
      </c>
      <c r="AC6" s="209">
        <f>K7+K6+M6+O7+O6+U6+I6+G6+G7+S6+S7+Q6+W6+W7+Y6</f>
        <v>0</v>
      </c>
      <c r="AD6" s="196"/>
      <c r="AE6" s="199"/>
      <c r="AF6" s="202"/>
      <c r="AH6" s="185"/>
      <c r="AI6" s="183"/>
      <c r="AJ6" s="183"/>
      <c r="AK6" s="184"/>
    </row>
    <row r="7" spans="1:37" ht="15.75" thickBot="1" x14ac:dyDescent="0.3">
      <c r="A7" s="216"/>
      <c r="B7" s="325"/>
      <c r="C7" s="326"/>
      <c r="D7" s="326"/>
      <c r="E7" s="327"/>
      <c r="F7" s="79"/>
      <c r="G7" s="84"/>
      <c r="H7" s="275">
        <f>IF(AND(F6=0,F7=0),0,1)*0+IF(AND(F6&gt;G6,F7&gt;G7),1,0)*2+IF(AND(F6&lt;G6,F7&lt;G7),1,0)*IF(AND(F6=0,F7=0),0,1)+IF(H6&gt;I6,1,0)*2+IF(H6&lt;I6,1,0)*1</f>
        <v>0</v>
      </c>
      <c r="I7" s="276"/>
      <c r="J7" s="85"/>
      <c r="K7" s="84"/>
      <c r="L7" s="317">
        <f>IF(AND(J6=0,J7=0),0,1)*0+IF(AND(J6&gt;K6,J7&gt;K7),1,0)*2+IF(AND(J6&lt;K6,J7&lt;K7),1,0)*IF(AND(J6=0,J7=0),0,1)+IF(L6&gt;M6,1,0)*2+IF(L6&lt;M6,1,0)*1</f>
        <v>0</v>
      </c>
      <c r="M7" s="318"/>
      <c r="N7" s="85"/>
      <c r="O7" s="84"/>
      <c r="P7" s="317">
        <f>IF(AND(N6=0,N7=0),0,1)*0+IF(AND(N6&gt;O6,N7&gt;O7),1,0)*2+IF(AND(N6&lt;O6,N7&lt;O7),1,0)*IF(AND(N6=0,N7=0),0,1)+IF(P6&gt;Q6,1,0)*2+IF(P6&lt;Q6,1,0)*1</f>
        <v>0</v>
      </c>
      <c r="Q7" s="318"/>
      <c r="R7" s="120"/>
      <c r="S7" s="121"/>
      <c r="T7" s="317">
        <f>IF(AND(R6=0,R7=0),0,1)*0+IF(AND(R6&gt;S6,R7&gt;S7),1,0)*2+IF(AND(R6&lt;S6,R7&lt;S7),1,0)*IF(AND(R6=0,R7=0),0,1)+IF(T6&gt;U6,1,0)*2+IF(T6&lt;U6,1,0)*1</f>
        <v>0</v>
      </c>
      <c r="U7" s="318"/>
      <c r="V7" s="77"/>
      <c r="W7" s="78"/>
      <c r="X7" s="317">
        <f>IF(AND(V6=0,V7=0),0,1)*0+IF(AND(V6&gt;W6,V7&gt;W7),1,0)*2+IF(AND(V6&lt;W6,V7&lt;W7),1,0)*IF(AND(V6=0,V7=0),0,1)+IF(X6&gt;Y6,1,0)*2+IF(X6&lt;Y6,1,0)*1</f>
        <v>0</v>
      </c>
      <c r="Y7" s="318"/>
      <c r="Z7" s="274"/>
      <c r="AA7" s="315"/>
      <c r="AB7" s="280"/>
      <c r="AC7" s="316"/>
      <c r="AD7" s="197"/>
      <c r="AE7" s="200"/>
      <c r="AF7" s="203"/>
      <c r="AH7" s="185"/>
      <c r="AI7" s="183"/>
      <c r="AJ7" s="183"/>
      <c r="AK7" s="184"/>
    </row>
    <row r="8" spans="1:37" ht="16.5" thickTop="1" thickBot="1" x14ac:dyDescent="0.3">
      <c r="A8" s="214" t="s">
        <v>71</v>
      </c>
      <c r="B8" s="7">
        <f>G4</f>
        <v>15</v>
      </c>
      <c r="C8" s="8">
        <f>F4</f>
        <v>9</v>
      </c>
      <c r="D8" s="9">
        <f>I4</f>
        <v>0</v>
      </c>
      <c r="E8" s="10">
        <f>H4</f>
        <v>0</v>
      </c>
      <c r="F8" s="296"/>
      <c r="G8" s="297"/>
      <c r="H8" s="297"/>
      <c r="I8" s="298"/>
      <c r="J8" s="11">
        <v>15</v>
      </c>
      <c r="K8" s="12">
        <v>3</v>
      </c>
      <c r="L8" s="13">
        <v>11</v>
      </c>
      <c r="M8" s="14">
        <v>7</v>
      </c>
      <c r="N8" s="36">
        <v>15</v>
      </c>
      <c r="O8" s="12">
        <v>2</v>
      </c>
      <c r="P8" s="13"/>
      <c r="Q8" s="15"/>
      <c r="R8" s="122">
        <v>15</v>
      </c>
      <c r="S8" s="12">
        <v>4</v>
      </c>
      <c r="T8" s="16"/>
      <c r="U8" s="14"/>
      <c r="V8" s="44">
        <v>15</v>
      </c>
      <c r="W8" s="123">
        <v>7</v>
      </c>
      <c r="X8" s="16"/>
      <c r="Y8" s="14"/>
      <c r="Z8" s="258">
        <f>T9+P9+L9+D9+X9</f>
        <v>10</v>
      </c>
      <c r="AA8" s="306">
        <f>Z8+Z10</f>
        <v>10</v>
      </c>
      <c r="AB8" s="207">
        <f>J8+J9+L8+N8+N9+P8+D8+B8+B9+R8+R9+T8+V8+V9+X8</f>
        <v>160</v>
      </c>
      <c r="AC8" s="209">
        <f>K9+K8+M8+O9+O8+U8+E8+C8+C9+S8+S9+Q8+W8+W9+Y8</f>
        <v>82</v>
      </c>
      <c r="AD8" s="207">
        <f>AB8+AB10</f>
        <v>160</v>
      </c>
      <c r="AE8" s="209">
        <f>AC8+AC10</f>
        <v>82</v>
      </c>
      <c r="AF8" s="201" t="s">
        <v>199</v>
      </c>
      <c r="AH8" s="185">
        <f>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+IF(V8&gt;W8,1,0)+IF(V9&gt;W9,1,0)+IF(X8&gt;Y8,1,0)+IF(V10&gt;W10,1,0)+IF(V11&gt;W11,1,0)+IF(X10&gt;Y10,1,0)+IF(B8&gt;C8,1,0)+IF(B9&gt;C9,1,0)+IF(D8&gt;E8,1,0)+IF(B10&gt;C10,1,0)+IF(B11&gt;C11,1,0)+IF(D10&gt;E10,1,0)</f>
        <v>10</v>
      </c>
      <c r="AI8" s="183">
        <f>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+IF(V8&lt;W8,1,0)+IF(V9&lt;W9,1,0)+IF(X8&lt;Y8,1,0)+IF(V10&lt;W10,1,0)+IF(V11&lt;W11,1,0)+IF(X10&lt;Y10,1,0)+IF(B8&lt;C8,1,0)+IF(B9&lt;C9,1,0)+IF(D8&lt;E8,1,0)+IF(B10&lt;C10,1,0)+IF(B11&lt;C11,1,0)+IF(D10&lt;E10,1,0)</f>
        <v>1</v>
      </c>
      <c r="AJ8" s="183">
        <f t="shared" ref="AJ8" si="0">AH8/AI8</f>
        <v>10</v>
      </c>
      <c r="AK8" s="184">
        <f t="shared" ref="AK8" si="1">AD8/AE8</f>
        <v>1.9512195121951219</v>
      </c>
    </row>
    <row r="9" spans="1:37" ht="15.75" thickBot="1" x14ac:dyDescent="0.3">
      <c r="A9" s="215"/>
      <c r="B9" s="17">
        <f>G5</f>
        <v>15</v>
      </c>
      <c r="C9" s="18">
        <f>F5</f>
        <v>6</v>
      </c>
      <c r="D9" s="275">
        <f>IF(AND(B8=0,B9=0),0,1)*0+IF(AND(B8&gt;C8,B9&gt;C9),1,0)*2+IF(AND(B8&lt;C8,B9&lt;C9),1,0)*IF(AND(B8=0,B9=0),0,1)+IF(D8&gt;E8,1,0)*2+IF(D8&lt;E8,1,0)*1</f>
        <v>2</v>
      </c>
      <c r="E9" s="276"/>
      <c r="F9" s="299"/>
      <c r="G9" s="300"/>
      <c r="H9" s="300"/>
      <c r="I9" s="301"/>
      <c r="J9" s="19">
        <v>14</v>
      </c>
      <c r="K9" s="20">
        <v>16</v>
      </c>
      <c r="L9" s="275">
        <f>IF(AND(J8=0,J9=0),0,1)*0+IF(AND(J8&gt;K8,J9&gt;K9),1,0)*2+IF(AND(J8&lt;K8,J9&lt;K9),1,0)*IF(AND(J8=0,J9=0),0,1)+IF(L8&gt;M8,1,0)*2+IF(L8&lt;M8,1,0)*1</f>
        <v>2</v>
      </c>
      <c r="M9" s="276"/>
      <c r="N9" s="19">
        <v>15</v>
      </c>
      <c r="O9" s="20">
        <v>10</v>
      </c>
      <c r="P9" s="275">
        <f>IF(AND(N8=0,N9=0),0,1)*0+IF(AND(N8&gt;O8,N9&gt;O9),1,0)*2+IF(AND(N8&lt;O8,N9&lt;O9),1,0)*IF(AND(N8=0,N9=0),0,1)+IF(P8&gt;Q8,1,0)*2+IF(P8&lt;Q8,1,0)*1</f>
        <v>2</v>
      </c>
      <c r="Q9" s="276"/>
      <c r="R9" s="21">
        <v>15</v>
      </c>
      <c r="S9" s="20">
        <v>11</v>
      </c>
      <c r="T9" s="275">
        <f>IF(AND(R8=0,R9=0),0,1)*0+IF(AND(R8&gt;S8,R9&gt;S9),1,0)*2+IF(AND(R8&lt;S8,R9&lt;S9),1,0)*IF(AND(R8=0,R9=0),0,1)+IF(T8&gt;U8,1,0)*2+IF(T8&lt;U8,1,0)*1</f>
        <v>2</v>
      </c>
      <c r="U9" s="276"/>
      <c r="V9" s="20">
        <v>15</v>
      </c>
      <c r="W9" s="43">
        <v>7</v>
      </c>
      <c r="X9" s="275">
        <f>IF(AND(V8=0,V9=0),0,1)*0+IF(AND(V8&gt;W8,V9&gt;W9),1,0)*2+IF(AND(V8&lt;W8,V9&lt;W9),1,0)*IF(AND(V8=0,V9=0),0,1)+IF(X8&gt;Y8,1,0)*2+IF(X8&lt;Y8,1,0)*1</f>
        <v>2</v>
      </c>
      <c r="Y9" s="276"/>
      <c r="Z9" s="274"/>
      <c r="AA9" s="307"/>
      <c r="AB9" s="280"/>
      <c r="AC9" s="316"/>
      <c r="AD9" s="208"/>
      <c r="AE9" s="210"/>
      <c r="AF9" s="202"/>
      <c r="AH9" s="185"/>
      <c r="AI9" s="183"/>
      <c r="AJ9" s="183"/>
      <c r="AK9" s="184"/>
    </row>
    <row r="10" spans="1:37" ht="16.5" thickTop="1" thickBot="1" x14ac:dyDescent="0.3">
      <c r="A10" s="215"/>
      <c r="B10" s="22">
        <f>G6</f>
        <v>0</v>
      </c>
      <c r="C10" s="23">
        <f>F6</f>
        <v>0</v>
      </c>
      <c r="D10" s="24">
        <f>I6</f>
        <v>0</v>
      </c>
      <c r="E10" s="25">
        <f>H6</f>
        <v>0</v>
      </c>
      <c r="F10" s="299"/>
      <c r="G10" s="300"/>
      <c r="H10" s="300"/>
      <c r="I10" s="301"/>
      <c r="J10" s="26"/>
      <c r="K10" s="27"/>
      <c r="L10" s="28"/>
      <c r="M10" s="14"/>
      <c r="N10" s="26"/>
      <c r="O10" s="27"/>
      <c r="P10" s="28"/>
      <c r="Q10" s="15"/>
      <c r="R10" s="29"/>
      <c r="S10" s="27"/>
      <c r="T10" s="15"/>
      <c r="U10" s="30"/>
      <c r="V10" s="44"/>
      <c r="W10" s="123"/>
      <c r="X10" s="15"/>
      <c r="Y10" s="30"/>
      <c r="Z10" s="258">
        <f>P11+L11+D11+T11+X11</f>
        <v>0</v>
      </c>
      <c r="AA10" s="307"/>
      <c r="AB10" s="207">
        <f>J10+J11+L10+N10+N11+P10+D10+B10+B11+R10+R11+T10+V10+V11+X10</f>
        <v>0</v>
      </c>
      <c r="AC10" s="209">
        <f>K11+K10+M10+O11+O10+U10+E10+C10+C11+S10+S11+Q10+W10+W11+Y10</f>
        <v>0</v>
      </c>
      <c r="AD10" s="208"/>
      <c r="AE10" s="210"/>
      <c r="AF10" s="202"/>
      <c r="AH10" s="185"/>
      <c r="AI10" s="183"/>
      <c r="AJ10" s="183"/>
      <c r="AK10" s="184"/>
    </row>
    <row r="11" spans="1:37" ht="15.75" thickBot="1" x14ac:dyDescent="0.3">
      <c r="A11" s="216"/>
      <c r="B11" s="31">
        <f>G7</f>
        <v>0</v>
      </c>
      <c r="C11" s="32">
        <f>F7</f>
        <v>0</v>
      </c>
      <c r="D11" s="275">
        <f>IF(AND(B10=0,B11=0),0,1)*0+IF(AND(B10&gt;C10,B11&gt;C11),1,0)*2+IF(AND(B10&lt;C10,B11&lt;C11),1,0)*IF(AND(B10=0,B11=0),0,1)+IF(D10&gt;E10,1,0)*2+IF(D10&lt;E10,1,0)*1</f>
        <v>0</v>
      </c>
      <c r="E11" s="276"/>
      <c r="F11" s="312"/>
      <c r="G11" s="313"/>
      <c r="H11" s="313"/>
      <c r="I11" s="314"/>
      <c r="J11" s="33"/>
      <c r="K11" s="34"/>
      <c r="L11" s="275">
        <f>IF(AND(J10=0,J11=0),0,1)*0+IF(AND(J10&gt;K10,J11&gt;K11),1,0)*2+IF(AND(J10&lt;K10,J11&lt;K11),1,0)*IF(AND(J10=0,J11=0),0,1)+IF(L10&gt;M10,1,0)*2+IF(L10&lt;M10,1,0)*1</f>
        <v>0</v>
      </c>
      <c r="M11" s="276"/>
      <c r="N11" s="33"/>
      <c r="O11" s="34"/>
      <c r="P11" s="317">
        <f>IF(AND(N10=0,N11=0),0,1)*0+IF(AND(N10&gt;O10,N11&gt;O11),1,0)*2+IF(AND(N10&lt;O10,N11&lt;O11),1,0)*IF(AND(N10=0,N11=0),0,1)+IF(P10&gt;Q10,1,0)*2+IF(P10&lt;Q10,1,0)*1</f>
        <v>0</v>
      </c>
      <c r="Q11" s="318"/>
      <c r="R11" s="35"/>
      <c r="S11" s="34"/>
      <c r="T11" s="317">
        <f>IF(AND(R10=0,R11=0),0,1)*0+IF(AND(R10&gt;S10,R11&gt;S11),1,0)*2+IF(AND(R10&lt;S10,R11&lt;S11),1,0)*IF(AND(R10=0,R11=0),0,1)+IF(T10&gt;U10,1,0)*2+IF(T10&lt;U10,1,0)*1</f>
        <v>0</v>
      </c>
      <c r="U11" s="318"/>
      <c r="V11" s="15"/>
      <c r="W11" s="124"/>
      <c r="X11" s="317">
        <f>IF(AND(V10=0,V11=0),0,1)*0+IF(AND(V10&gt;W10,V11&gt;W11),1,0)*2+IF(AND(V10&lt;W10,V11&lt;W11),1,0)*IF(AND(V10=0,V11=0),0,1)+IF(X10&gt;Y10,1,0)*2+IF(X10&lt;Y10,1,0)*1</f>
        <v>0</v>
      </c>
      <c r="Y11" s="318"/>
      <c r="Z11" s="274"/>
      <c r="AA11" s="315"/>
      <c r="AB11" s="280"/>
      <c r="AC11" s="316"/>
      <c r="AD11" s="217"/>
      <c r="AE11" s="218"/>
      <c r="AF11" s="203"/>
      <c r="AH11" s="185"/>
      <c r="AI11" s="183"/>
      <c r="AJ11" s="183"/>
      <c r="AK11" s="184"/>
    </row>
    <row r="12" spans="1:37" ht="16.5" thickTop="1" thickBot="1" x14ac:dyDescent="0.3">
      <c r="A12" s="214" t="s">
        <v>82</v>
      </c>
      <c r="B12" s="36">
        <f>K4</f>
        <v>15</v>
      </c>
      <c r="C12" s="12">
        <f>J4</f>
        <v>11</v>
      </c>
      <c r="D12" s="37">
        <f>M4</f>
        <v>0</v>
      </c>
      <c r="E12" s="14">
        <f>L4</f>
        <v>0</v>
      </c>
      <c r="F12" s="38">
        <f>K8</f>
        <v>3</v>
      </c>
      <c r="G12" s="39">
        <f>J8</f>
        <v>15</v>
      </c>
      <c r="H12" s="40">
        <f>M8</f>
        <v>7</v>
      </c>
      <c r="I12" s="15">
        <f>L8</f>
        <v>11</v>
      </c>
      <c r="J12" s="296"/>
      <c r="K12" s="297"/>
      <c r="L12" s="297"/>
      <c r="M12" s="298"/>
      <c r="N12" s="36">
        <v>15</v>
      </c>
      <c r="O12" s="12">
        <v>7</v>
      </c>
      <c r="P12" s="13"/>
      <c r="Q12" s="15"/>
      <c r="R12" s="122">
        <v>15</v>
      </c>
      <c r="S12" s="12">
        <v>8</v>
      </c>
      <c r="T12" s="15"/>
      <c r="U12" s="41"/>
      <c r="V12" s="38">
        <v>15</v>
      </c>
      <c r="W12" s="126">
        <v>10</v>
      </c>
      <c r="X12" s="15"/>
      <c r="Y12" s="41"/>
      <c r="Z12" s="258">
        <f>P13+H13+D13+T13+X13</f>
        <v>9</v>
      </c>
      <c r="AA12" s="306">
        <f>Z12+Z14</f>
        <v>9</v>
      </c>
      <c r="AB12" s="207">
        <f>H12+F12+F13+D12+B12+B13+N12+N13+P12+R12+R13+T12+V12+V13+X12</f>
        <v>146</v>
      </c>
      <c r="AC12" s="209">
        <f>I12+G12+G13+E12+C12+C13+O13+O12+U12+S12+S13+Q12+W12+W13+Y12</f>
        <v>99</v>
      </c>
      <c r="AD12" s="207">
        <f>AB12+AB14</f>
        <v>146</v>
      </c>
      <c r="AE12" s="209">
        <f>AC12+AC14</f>
        <v>99</v>
      </c>
      <c r="AF12" s="201" t="s">
        <v>200</v>
      </c>
      <c r="AH12" s="185">
        <f>IF(B12&gt;C12,1,0)+IF(B13&gt;C13,1,0)+IF(D12&gt;E12,1,0)+IF(B14&gt;C14,1,0)+IF(B15&gt;C15,1,0)+IF(D14&gt;E14,1,0)+IF(N12&gt;O12,1,0)+IF(N13&gt;O13,1,0)+IF(P12&gt;Q12,1,0)+IF(N14&gt;O14,1,0)+IF(N15&gt;O15,1,0)+IF(P14&gt;Q14,1,0)+IF(R12&gt;S12,1,0)+IF(R13&gt;S13,1,0)+IF(T12&gt;U12,1,0)+IF(R14&gt;S14,1,0)+IF(R15&gt;S15,1,0)+IF(T14&gt;U14,1,0)+IF(V12&gt;W12,1,0)+IF(V13&gt;W13,1,0)+IF(X12&gt;Y12,1,0)+IF(V14&gt;W14,1,0)+IF(V15&gt;W15,1,0)+IF(X14&gt;Y14,1,0)+IF(F12&gt;G12,1,0)+IF(F13&gt;G13,1,0)+IF(H12&gt;I12,1,0)+IF(F14&gt;G14,1,0)+IF(F15&gt;G15,1,0)+IF(H14&gt;I14,1,0)</f>
        <v>9</v>
      </c>
      <c r="AI12" s="183">
        <f>IF(B12&lt;C12,1,0)+IF(B13&lt;C13,1,0)+IF(D12&lt;E12,1,0)+IF(B14&lt;C14,1,0)+IF(B15&lt;C15,1,0)+IF(D14&lt;E14,1,0)+IF(N12&lt;O12,1,0)+IF(N13&lt;O13,1,0)+IF(P12&lt;Q12,1,0)+IF(N14&lt;O14,1,0)+IF(N15&lt;O15,1,0)+IF(P14&lt;Q14,1,0)+IF(R12&lt;S12,1,0)+IF(R13&lt;S13,1,0)+IF(T12&lt;U12,1,0)+IF(R14&lt;S14,1,0)+IF(R15&lt;S15,1,0)+IF(T14&lt;U14,1,0)+IF(V12&lt;W12,1,0)+IF(V13&lt;W13,1,0)+IF(X12&lt;Y12,1,0)+IF(V14&lt;W14,1,0)+IF(V15&lt;W15,1,0)+IF(X14&lt;Y14,1,0)+IF(F12&lt;G12,1,0)+IF(F13&lt;G13,1,0)+IF(H12&lt;I12,1,0)+IF(F14&lt;G14,1,0)+IF(F15&lt;G15,1,0)+IF(H14&lt;I14,1,0)</f>
        <v>2</v>
      </c>
      <c r="AJ12" s="183">
        <f t="shared" ref="AJ12" si="2">AH12/AI12</f>
        <v>4.5</v>
      </c>
      <c r="AK12" s="184">
        <f t="shared" ref="AK12" si="3">AD12/AE12</f>
        <v>1.4747474747474747</v>
      </c>
    </row>
    <row r="13" spans="1:37" ht="15.75" thickBot="1" x14ac:dyDescent="0.3">
      <c r="A13" s="215"/>
      <c r="B13" s="19">
        <f>K5</f>
        <v>15</v>
      </c>
      <c r="C13" s="20">
        <f>J5</f>
        <v>3</v>
      </c>
      <c r="D13" s="275">
        <f>IF(AND(B12=0,B13=0),0,1)*0+IF(AND(B12&gt;C12,B13&gt;C13),1,0)*2+IF(AND(B12&lt;C12,B13&lt;C13),1,0)*IF(AND(B12=0,B13=0),0,1)+IF(D12&gt;E12,1,0)*2+IF(D12&lt;E12,1,0)*1</f>
        <v>2</v>
      </c>
      <c r="E13" s="276"/>
      <c r="F13" s="42">
        <f>K9</f>
        <v>16</v>
      </c>
      <c r="G13" s="43">
        <f>J9</f>
        <v>14</v>
      </c>
      <c r="H13" s="275">
        <f>IF(AND(F12=0,F13=0),0,1)*0+IF(AND(F12&gt;G12,F13&gt;G13),1,0)*2+IF(AND(F12&lt;G12,F13&lt;G13),1,0)*IF(AND(F12=0,F13=0),0,1)+IF(H12&gt;I12,1,0)*2+IF(H12&lt;I12,1,0)*1</f>
        <v>1</v>
      </c>
      <c r="I13" s="276"/>
      <c r="J13" s="299"/>
      <c r="K13" s="300"/>
      <c r="L13" s="300"/>
      <c r="M13" s="301"/>
      <c r="N13" s="19">
        <v>15</v>
      </c>
      <c r="O13" s="20">
        <v>6</v>
      </c>
      <c r="P13" s="275">
        <f>IF(AND(N12=0,N13=0),0,1)*0+IF(AND(N12&gt;O12,N13&gt;O13),1,0)*2+IF(AND(N12&lt;O12,N13&lt;O13),1,0)*IF(AND(N12=0,N13=0),0,1)+IF(P12&gt;Q12,1,0)*2+IF(P12&lt;Q12,1,0)*1</f>
        <v>2</v>
      </c>
      <c r="Q13" s="276"/>
      <c r="R13" s="21">
        <v>15</v>
      </c>
      <c r="S13" s="20">
        <v>8</v>
      </c>
      <c r="T13" s="275">
        <f>IF(AND(R12=0,R13=0),0,1)*0+IF(AND(R12&gt;S12,R13&gt;S13),1,0)*2+IF(AND(R12&lt;S12,R13&lt;S13),1,0)*IF(AND(R12=0,R13=0),0,1)+IF(T12&gt;U12,1,0)*2+IF(T12&lt;U12,1,0)*1</f>
        <v>2</v>
      </c>
      <c r="U13" s="276"/>
      <c r="V13" s="20">
        <v>15</v>
      </c>
      <c r="W13" s="43">
        <v>6</v>
      </c>
      <c r="X13" s="275">
        <f>IF(AND(V12=0,V13=0),0,1)*0+IF(AND(V12&gt;W12,V13&gt;W13),1,0)*2+IF(AND(V12&lt;W12,V13&lt;W13),1,0)*IF(AND(V12=0,V13=0),0,1)+IF(X12&gt;Y12,1,0)*2+IF(X12&lt;Y12,1,0)*1</f>
        <v>2</v>
      </c>
      <c r="Y13" s="276"/>
      <c r="Z13" s="274"/>
      <c r="AA13" s="307"/>
      <c r="AB13" s="280"/>
      <c r="AC13" s="316"/>
      <c r="AD13" s="208"/>
      <c r="AE13" s="210"/>
      <c r="AF13" s="202"/>
      <c r="AH13" s="185"/>
      <c r="AI13" s="183"/>
      <c r="AJ13" s="183"/>
      <c r="AK13" s="184"/>
    </row>
    <row r="14" spans="1:37" ht="16.5" thickTop="1" thickBot="1" x14ac:dyDescent="0.3">
      <c r="A14" s="215"/>
      <c r="B14" s="26">
        <f>K6</f>
        <v>0</v>
      </c>
      <c r="C14" s="27">
        <f>J6</f>
        <v>0</v>
      </c>
      <c r="D14" s="28">
        <f>M6</f>
        <v>0</v>
      </c>
      <c r="E14" s="14">
        <f>L6</f>
        <v>0</v>
      </c>
      <c r="F14" s="44">
        <f>K10</f>
        <v>0</v>
      </c>
      <c r="G14" s="45">
        <f>J10</f>
        <v>0</v>
      </c>
      <c r="H14" s="46">
        <f>M10</f>
        <v>0</v>
      </c>
      <c r="I14" s="15">
        <f>L10</f>
        <v>0</v>
      </c>
      <c r="J14" s="299"/>
      <c r="K14" s="300"/>
      <c r="L14" s="300"/>
      <c r="M14" s="301"/>
      <c r="N14" s="26"/>
      <c r="O14" s="27"/>
      <c r="P14" s="28"/>
      <c r="Q14" s="15"/>
      <c r="R14" s="29"/>
      <c r="S14" s="27"/>
      <c r="T14" s="15"/>
      <c r="U14" s="30"/>
      <c r="V14" s="44"/>
      <c r="W14" s="123"/>
      <c r="X14" s="15"/>
      <c r="Y14" s="30"/>
      <c r="Z14" s="258">
        <f>P15+H15+D15+T15+X15</f>
        <v>0</v>
      </c>
      <c r="AA14" s="307"/>
      <c r="AB14" s="207">
        <f>H14+F14+F15+D14+B14+B15+N14+N15+P14+R14+R15+T14+V14+V15+X14</f>
        <v>0</v>
      </c>
      <c r="AC14" s="209">
        <f>I14+G14+G15+E14+C14+C15+O15+O14+U14+S14+S15+Q14+W14+W15+Y14</f>
        <v>0</v>
      </c>
      <c r="AD14" s="208"/>
      <c r="AE14" s="210"/>
      <c r="AF14" s="202"/>
      <c r="AH14" s="185"/>
      <c r="AI14" s="183"/>
      <c r="AJ14" s="183"/>
      <c r="AK14" s="184"/>
    </row>
    <row r="15" spans="1:37" ht="15.75" thickBot="1" x14ac:dyDescent="0.3">
      <c r="A15" s="216"/>
      <c r="B15" s="33">
        <f>K7</f>
        <v>0</v>
      </c>
      <c r="C15" s="34">
        <f>J7</f>
        <v>0</v>
      </c>
      <c r="D15" s="275">
        <f>IF(AND(B14=0,B15=0),0,1)*0+IF(AND(B14&gt;C14,B15&gt;C15),1,0)*2+IF(AND(B14&lt;C14,B15&lt;C15),1,0)*IF(AND(B14=0,B15=0),0,1)+IF(D14&gt;E14,1,0)*2+IF(D14&lt;E14,1,0)*1</f>
        <v>0</v>
      </c>
      <c r="E15" s="276"/>
      <c r="F15" s="34">
        <f>K11</f>
        <v>0</v>
      </c>
      <c r="G15" s="47">
        <f>J11</f>
        <v>0</v>
      </c>
      <c r="H15" s="275">
        <f>IF(AND(F14=0,F15=0),0,1)*0+IF(AND(F14&gt;G14,F15&gt;G15),1,0)*2+IF(AND(F14&lt;G14,F15&lt;G15),1,0)*IF(AND(F14=0,F15=0),0,1)+IF(H14&gt;I14,1,0)*2+IF(H14&lt;I14,1,0)*1</f>
        <v>0</v>
      </c>
      <c r="I15" s="276"/>
      <c r="J15" s="312"/>
      <c r="K15" s="313"/>
      <c r="L15" s="313"/>
      <c r="M15" s="314"/>
      <c r="N15" s="33"/>
      <c r="O15" s="34"/>
      <c r="P15" s="275">
        <f>IF(AND(N14=0,N15=0),0,1)*0+IF(AND(N14&gt;O14,N15&gt;O15),1,0)*2+IF(AND(N14&lt;O14,N15&lt;O15),1,0)*IF(AND(N14=0,N15=0),0,1)+IF(P14&gt;Q14,1,0)*2+IF(P14&lt;Q14,1,0)*1</f>
        <v>0</v>
      </c>
      <c r="Q15" s="276"/>
      <c r="R15" s="35"/>
      <c r="S15" s="34"/>
      <c r="T15" s="275">
        <f>IF(AND(R14=0,R15=0),0,1)*0+IF(AND(R14&gt;S14,R15&gt;S15),1,0)*2+IF(AND(R14&lt;S14,R15&lt;S15),1,0)*IF(AND(R14=0,R15=0),0,1)+IF(T14&gt;U14,1,0)*2+IF(T14&lt;U14,1,0)*1</f>
        <v>0</v>
      </c>
      <c r="U15" s="276"/>
      <c r="V15" s="15"/>
      <c r="W15" s="124"/>
      <c r="X15" s="275">
        <f>IF(AND(V14=0,V15=0),0,1)*0+IF(AND(V14&gt;W14,V15&gt;W15),1,0)*2+IF(AND(V14&lt;W14,V15&lt;W15),1,0)*IF(AND(V14=0,V15=0),0,1)+IF(X14&gt;Y14,1,0)*2+IF(X14&lt;Y14,1,0)*1</f>
        <v>0</v>
      </c>
      <c r="Y15" s="276"/>
      <c r="Z15" s="274"/>
      <c r="AA15" s="315"/>
      <c r="AB15" s="280"/>
      <c r="AC15" s="316"/>
      <c r="AD15" s="217"/>
      <c r="AE15" s="218"/>
      <c r="AF15" s="203"/>
      <c r="AH15" s="185"/>
      <c r="AI15" s="183"/>
      <c r="AJ15" s="183"/>
      <c r="AK15" s="184"/>
    </row>
    <row r="16" spans="1:37" ht="16.5" thickTop="1" thickBot="1" x14ac:dyDescent="0.3">
      <c r="A16" s="214" t="s">
        <v>83</v>
      </c>
      <c r="B16" s="36">
        <f>O4</f>
        <v>15</v>
      </c>
      <c r="C16" s="12">
        <f>N4</f>
        <v>7</v>
      </c>
      <c r="D16" s="37">
        <f>Q4</f>
        <v>0</v>
      </c>
      <c r="E16" s="48">
        <f>P4</f>
        <v>0</v>
      </c>
      <c r="F16" s="38">
        <f>O8</f>
        <v>2</v>
      </c>
      <c r="G16" s="39">
        <f>N8</f>
        <v>15</v>
      </c>
      <c r="H16" s="40">
        <f>Q8</f>
        <v>0</v>
      </c>
      <c r="I16" s="49">
        <f>P8</f>
        <v>0</v>
      </c>
      <c r="J16" s="36">
        <f>O12</f>
        <v>7</v>
      </c>
      <c r="K16" s="12">
        <f>N12</f>
        <v>15</v>
      </c>
      <c r="L16" s="37">
        <f>Q12</f>
        <v>0</v>
      </c>
      <c r="M16" s="48">
        <f>P12</f>
        <v>0</v>
      </c>
      <c r="N16" s="296"/>
      <c r="O16" s="297"/>
      <c r="P16" s="297"/>
      <c r="Q16" s="298"/>
      <c r="R16" s="50">
        <v>15</v>
      </c>
      <c r="S16" s="51">
        <v>13</v>
      </c>
      <c r="T16" s="52"/>
      <c r="U16" s="53"/>
      <c r="V16" s="50">
        <v>15</v>
      </c>
      <c r="W16" s="8">
        <v>11</v>
      </c>
      <c r="X16" s="52">
        <v>11</v>
      </c>
      <c r="Y16" s="53">
        <v>7</v>
      </c>
      <c r="Z16" s="258">
        <f>H17+D17+L17+T17+X17</f>
        <v>8</v>
      </c>
      <c r="AA16" s="306">
        <f>Z16+Z18</f>
        <v>8</v>
      </c>
      <c r="AB16" s="207">
        <f>J16+J17+L16+B16+B17+D16+F16+F17+H16+R16+R17+T16+V16+V17+X16</f>
        <v>124</v>
      </c>
      <c r="AC16" s="209">
        <f>K17+K16+M16+C17+C16+E16+I16+G16+G17+S16+S17+U16+W16+W17+Y16</f>
        <v>128</v>
      </c>
      <c r="AD16" s="207">
        <f>AB16+AB18</f>
        <v>124</v>
      </c>
      <c r="AE16" s="209">
        <f>AC16+AC18</f>
        <v>128</v>
      </c>
      <c r="AF16" s="201" t="s">
        <v>201</v>
      </c>
      <c r="AH16" s="185">
        <f>IF(J16&gt;K16,1,0)+IF(J17&gt;K17,1,0)+IF(L16&gt;M16,1,0)+IF(J18&gt;K18,1,0)+IF(J19&gt;K19,1,0)+IF(L18&gt;M18,1,0)+IF(B16&gt;C16,1,0)+IF(B17&gt;C17,1,0)+IF(D16&gt;E16,1,0)+IF(B18&gt;C18,1,0)+IF(B19&gt;C19,1,0)+IF(D18&gt;E18,1,0)+IF(R16&gt;S16,1,0)+IF(R17&gt;S17,1,0)+IF(T16&gt;U16,1,0)+IF(R18&gt;S18,1,0)+IF(R19&gt;S19,1,0)+IF(T18&gt;U18,1,0)+IF(V16&gt;W16,1,0)+IF(V17&gt;W17,1,0)+IF(X16&gt;Y16,1,0)+IF(V18&gt;W18,1,0)+IF(V19&gt;W19,1,0)+IF(X18&gt;Y18,1,0)+IF(F16&gt;G16,1,0)+IF(F17&gt;G17,1,0)+IF(H16&gt;I16,1,0)+IF(F18&gt;G18,1,0)+IF(F19&gt;G19,1,0)+IF(H18&gt;I18,1,0)</f>
        <v>6</v>
      </c>
      <c r="AI16" s="183">
        <f>IF(J16&lt;K16,1,0)+IF(J17&lt;K17,1,0)+IF(L16&lt;M16,1,0)+IF(J18&lt;K18,1,0)+IF(J19&lt;K19,1,0)+IF(L18&lt;M18,1,0)+IF(B16&lt;C16,1,0)+IF(B17&lt;C17,1,0)+IF(D16&lt;E16,1,0)+IF(B18&lt;C18,1,0)+IF(B19&lt;C19,1,0)+IF(D18&lt;E18,1,0)+IF(R16&lt;S16,1,0)+IF(R17&lt;S17,1,0)+IF(T16&lt;U16,1,0)+IF(R18&lt;S18,1,0)+IF(R19&lt;S19,1,0)+IF(T18&lt;U18,1,0)+IF(V16&lt;W16,1,0)+IF(V17&lt;W17,1,0)+IF(X16&lt;Y16,1,0)+IF(V18&lt;W18,1,0)+IF(V19&lt;W19,1,0)+IF(X18&lt;Y18,1,0)+IF(F16&lt;G16,1,0)+IF(F17&lt;G17,1,0)+IF(H16&lt;I16,1,0)+IF(F18&lt;G18,1,0)+IF(F19&lt;G19,1,0)+IF(H18&lt;I18,1,0)</f>
        <v>5</v>
      </c>
      <c r="AJ16" s="183">
        <f t="shared" ref="AJ16" si="4">AH16/AI16</f>
        <v>1.2</v>
      </c>
      <c r="AK16" s="184">
        <f t="shared" ref="AK16" si="5">AD16/AE16</f>
        <v>0.96875</v>
      </c>
    </row>
    <row r="17" spans="1:37" ht="15.75" thickBot="1" x14ac:dyDescent="0.3">
      <c r="A17" s="215"/>
      <c r="B17" s="19">
        <f>O5</f>
        <v>15</v>
      </c>
      <c r="C17" s="20">
        <f>N5</f>
        <v>12</v>
      </c>
      <c r="D17" s="275">
        <f>IF(AND(B16=0,B17=0),0,1)*0+IF(AND(B16&gt;C16,B17&gt;C17),1,0)*2+IF(AND(B16&lt;C16,B17&lt;C17),1,0)*IF(AND(B16=0,B17=0),0,1)+IF(D16&gt;E16,1,0)*2+IF(D16&lt;E16,1,0)*1</f>
        <v>2</v>
      </c>
      <c r="E17" s="276"/>
      <c r="F17" s="20">
        <f>O9</f>
        <v>10</v>
      </c>
      <c r="G17" s="43">
        <f>N9</f>
        <v>15</v>
      </c>
      <c r="H17" s="275">
        <f>IF(AND(F16=0,F17=0),0,1)*0+IF(AND(F16&gt;G16,F17&gt;G17),1,0)*2+IF(AND(F16&lt;G16,F17&lt;G17),1,0)*IF(AND(F16=0,F17=0),0,1)+IF(H16&gt;I16,1,0)*2+IF(H16&lt;I16,1,0)*1</f>
        <v>1</v>
      </c>
      <c r="I17" s="276"/>
      <c r="J17" s="19">
        <f>O13</f>
        <v>6</v>
      </c>
      <c r="K17" s="20">
        <f>N13</f>
        <v>15</v>
      </c>
      <c r="L17" s="275">
        <f>IF(AND(J16=0,J17=0),0,1)*0+IF(AND(J16&gt;K16,J17&gt;K17),1,0)*2+IF(AND(J16&lt;K16,J17&lt;K17),1,0)*IF(AND(J16=0,J17=0),0,1)+IF(L16&gt;M16,1,0)*2+IF(L16&lt;M16,1,0)*1</f>
        <v>1</v>
      </c>
      <c r="M17" s="276"/>
      <c r="N17" s="299"/>
      <c r="O17" s="300"/>
      <c r="P17" s="300"/>
      <c r="Q17" s="301"/>
      <c r="R17" s="54">
        <v>15</v>
      </c>
      <c r="S17" s="55">
        <v>3</v>
      </c>
      <c r="T17" s="275">
        <f>IF(AND(R16=0,R17=0),0,1)*0+IF(AND(R16&gt;S16,R17&gt;S17),1,0)*2+IF(AND(R16&lt;S16,R17&lt;S17),1,0)*IF(AND(R16=0,R17=0),0,1)+IF(T16&gt;U16,1,0)*2+IF(T16&lt;U16,1,0)*1</f>
        <v>2</v>
      </c>
      <c r="U17" s="276"/>
      <c r="V17" s="55">
        <v>13</v>
      </c>
      <c r="W17" s="18">
        <v>15</v>
      </c>
      <c r="X17" s="275">
        <f>IF(AND(V16=0,V17=0),0,1)*0+IF(AND(V16&gt;W16,V17&gt;W17),1,0)*2+IF(AND(V16&lt;W16,V17&lt;W17),1,0)*IF(AND(V16=0,V17=0),0,1)+IF(X16&gt;Y16,1,0)*2+IF(X16&lt;Y16,1,0)*1</f>
        <v>2</v>
      </c>
      <c r="Y17" s="276"/>
      <c r="Z17" s="274"/>
      <c r="AA17" s="307"/>
      <c r="AB17" s="280"/>
      <c r="AC17" s="316"/>
      <c r="AD17" s="208"/>
      <c r="AE17" s="210"/>
      <c r="AF17" s="202"/>
      <c r="AH17" s="185"/>
      <c r="AI17" s="183"/>
      <c r="AJ17" s="183"/>
      <c r="AK17" s="184"/>
    </row>
    <row r="18" spans="1:37" ht="16.5" thickTop="1" thickBot="1" x14ac:dyDescent="0.3">
      <c r="A18" s="215"/>
      <c r="B18" s="26">
        <f>O6</f>
        <v>0</v>
      </c>
      <c r="C18" s="27">
        <f>N6</f>
        <v>0</v>
      </c>
      <c r="D18" s="56">
        <f>Q6</f>
        <v>0</v>
      </c>
      <c r="E18" s="14">
        <f>P6</f>
        <v>0</v>
      </c>
      <c r="F18" s="44">
        <f>O10</f>
        <v>0</v>
      </c>
      <c r="G18" s="45">
        <f>N10</f>
        <v>0</v>
      </c>
      <c r="H18" s="57">
        <f>Q10</f>
        <v>0</v>
      </c>
      <c r="I18" s="15">
        <f>P10</f>
        <v>0</v>
      </c>
      <c r="J18" s="26">
        <f>O14</f>
        <v>0</v>
      </c>
      <c r="K18" s="27">
        <f>N14</f>
        <v>0</v>
      </c>
      <c r="L18" s="56">
        <f>Q14</f>
        <v>0</v>
      </c>
      <c r="M18" s="14">
        <f>P14</f>
        <v>0</v>
      </c>
      <c r="N18" s="299"/>
      <c r="O18" s="300"/>
      <c r="P18" s="300"/>
      <c r="Q18" s="301"/>
      <c r="R18" s="58"/>
      <c r="S18" s="59"/>
      <c r="T18" s="60"/>
      <c r="U18" s="61"/>
      <c r="V18" s="22"/>
      <c r="W18" s="23"/>
      <c r="X18" s="60"/>
      <c r="Y18" s="61"/>
      <c r="Z18" s="258">
        <f>D19+H19+L19+T19+X19</f>
        <v>0</v>
      </c>
      <c r="AA18" s="307"/>
      <c r="AB18" s="207">
        <f>F19+J19+R18+R19+T18+J18+L18+B18+D18+F18+H18+B19+V18+V19+X18</f>
        <v>0</v>
      </c>
      <c r="AC18" s="209">
        <f>K18+M18+C18+E18+I18+G18+C19+G19+K19+S18+S19+U18+W18+W19+Y18</f>
        <v>0</v>
      </c>
      <c r="AD18" s="208"/>
      <c r="AE18" s="210"/>
      <c r="AF18" s="202"/>
      <c r="AH18" s="185"/>
      <c r="AI18" s="183"/>
      <c r="AJ18" s="183"/>
      <c r="AK18" s="184"/>
    </row>
    <row r="19" spans="1:37" ht="15.75" thickBot="1" x14ac:dyDescent="0.3">
      <c r="A19" s="216"/>
      <c r="B19" s="33">
        <f>O7</f>
        <v>0</v>
      </c>
      <c r="C19" s="34">
        <f>N7</f>
        <v>0</v>
      </c>
      <c r="D19" s="275">
        <f>IF(AND(B18=0,B19=0),0,1)*0+IF(AND(B18&gt;C18,B19&gt;C19),1,0)*2+IF(AND(B18&lt;C18,B19&lt;C19),1,0)*IF(AND(B18=0,B19=0),0,1)+IF(D18&gt;E18,1,0)*2+IF(D18&lt;E18,1,0)*1</f>
        <v>0</v>
      </c>
      <c r="E19" s="276"/>
      <c r="F19" s="34">
        <f>O11</f>
        <v>0</v>
      </c>
      <c r="G19" s="47">
        <f>N11</f>
        <v>0</v>
      </c>
      <c r="H19" s="275">
        <f>IF(AND(F18=0,F19=0),0,1)*0+IF(AND(F18&gt;G18,F19&gt;G19),1,0)*2+IF(AND(F18&lt;G18,F19&lt;G19),1,0)*IF(AND(F18=0,F19=0),0,1)+IF(H18&gt;I18,1,0)*2+IF(H18&lt;I18,1,0)*1</f>
        <v>0</v>
      </c>
      <c r="I19" s="276"/>
      <c r="J19" s="33">
        <f>O15</f>
        <v>0</v>
      </c>
      <c r="K19" s="34">
        <f>N15</f>
        <v>0</v>
      </c>
      <c r="L19" s="275">
        <f>IF(AND(J18=0,J19=0),0,1)*0+IF(AND(J18&gt;K18,J19&gt;K19),1,0)*2+IF(AND(J18&lt;K18,J19&lt;K19),1,0)*IF(AND(J18=0,J19=0),0,1)+IF(L18&gt;M18,1,0)*2+IF(L18&lt;M18,1,0)*1</f>
        <v>0</v>
      </c>
      <c r="M19" s="276"/>
      <c r="N19" s="312"/>
      <c r="O19" s="313"/>
      <c r="P19" s="313"/>
      <c r="Q19" s="314"/>
      <c r="R19" s="62"/>
      <c r="S19" s="63"/>
      <c r="T19" s="275">
        <f>IF(AND(R18=0,R19=0),0,1)*0+IF(AND(R18&gt;S18,R19&gt;S19),1,0)*2+IF(AND(R18&lt;S18,R19&lt;S19),1,0)*IF(AND(R18=0,R19=0),0,1)+IF(T18&gt;U18,1,0)*2+IF(T18&lt;U18,1,0)*1</f>
        <v>0</v>
      </c>
      <c r="U19" s="276"/>
      <c r="V19" s="63"/>
      <c r="W19" s="32"/>
      <c r="X19" s="275">
        <f>IF(AND(V18=0,V19=0),0,1)*0+IF(AND(V18&gt;W18,V19&gt;W19),1,0)*2+IF(AND(V18&lt;W18,V19&lt;W19),1,0)*IF(AND(V18=0,V19=0),0,1)+IF(X18&gt;Y18,1,0)*2+IF(X18&lt;Y18,1,0)*1</f>
        <v>0</v>
      </c>
      <c r="Y19" s="276"/>
      <c r="Z19" s="305"/>
      <c r="AA19" s="315"/>
      <c r="AB19" s="217"/>
      <c r="AC19" s="218"/>
      <c r="AD19" s="217"/>
      <c r="AE19" s="218"/>
      <c r="AF19" s="203"/>
      <c r="AH19" s="185"/>
      <c r="AI19" s="183"/>
      <c r="AJ19" s="183"/>
      <c r="AK19" s="184"/>
    </row>
    <row r="20" spans="1:37" ht="16.5" thickTop="1" thickBot="1" x14ac:dyDescent="0.3">
      <c r="A20" s="214" t="s">
        <v>72</v>
      </c>
      <c r="B20" s="36">
        <f>S4</f>
        <v>7</v>
      </c>
      <c r="C20" s="64">
        <f>R4</f>
        <v>15</v>
      </c>
      <c r="D20" s="40">
        <f>U4</f>
        <v>0</v>
      </c>
      <c r="E20" s="48">
        <f>T4</f>
        <v>0</v>
      </c>
      <c r="F20" s="38">
        <f>S8</f>
        <v>4</v>
      </c>
      <c r="G20" s="39">
        <f>R8</f>
        <v>15</v>
      </c>
      <c r="H20" s="40">
        <f>U8</f>
        <v>0</v>
      </c>
      <c r="I20" s="15">
        <f>T8</f>
        <v>0</v>
      </c>
      <c r="J20" s="36">
        <f>S12</f>
        <v>8</v>
      </c>
      <c r="K20" s="64">
        <f>R12</f>
        <v>15</v>
      </c>
      <c r="L20" s="40">
        <f>U12</f>
        <v>0</v>
      </c>
      <c r="M20" s="14">
        <f>T12</f>
        <v>0</v>
      </c>
      <c r="N20" s="50">
        <f>S16</f>
        <v>13</v>
      </c>
      <c r="O20" s="65">
        <f>R16</f>
        <v>15</v>
      </c>
      <c r="P20" s="9">
        <f>U16</f>
        <v>0</v>
      </c>
      <c r="Q20" s="25">
        <f>T16</f>
        <v>0</v>
      </c>
      <c r="R20" s="296"/>
      <c r="S20" s="297"/>
      <c r="T20" s="297"/>
      <c r="U20" s="298"/>
      <c r="V20" s="50">
        <v>10</v>
      </c>
      <c r="W20" s="8">
        <v>15</v>
      </c>
      <c r="X20" s="60">
        <v>7</v>
      </c>
      <c r="Y20" s="53">
        <v>11</v>
      </c>
      <c r="Z20" s="258">
        <f>P21+L21+H21+D21+X21</f>
        <v>5</v>
      </c>
      <c r="AA20" s="306">
        <f>Z20+Z22</f>
        <v>5</v>
      </c>
      <c r="AB20" s="207">
        <f>P20+N20+N21+L20+J20+J21+H20+F20+F21+D20+B20+B21+V20+V21+X20</f>
        <v>93</v>
      </c>
      <c r="AC20" s="209">
        <f>Q20+O20+O21+M20+K20+K21+I20+G20+G21+E20+C20+C21+W20+W21+Y20</f>
        <v>154</v>
      </c>
      <c r="AD20" s="207">
        <f>AB20+AB22</f>
        <v>93</v>
      </c>
      <c r="AE20" s="209">
        <f>AC20+AC22</f>
        <v>154</v>
      </c>
      <c r="AF20" s="201" t="s">
        <v>204</v>
      </c>
      <c r="AH20" s="185">
        <f>IF(J20&gt;K20,1,0)+IF(J21&gt;K21,1,0)+IF(L20&gt;M20,1,0)+IF(J22&gt;K22,1,0)+IF(J23&gt;K23,1,0)+IF(L22&gt;M22,1,0)+IF(N20&gt;O20,1,0)+IF(N21&gt;O21,1,0)+IF(P20&gt;Q20,1,0)+IF(N22&gt;O22,1,0)+IF(N23&gt;O23,1,0)+IF(P22&gt;Q22,1,0)+IF(B20&gt;C20,1,0)+IF(B21&gt;C21,1,0)+IF(D20&gt;E20,1,0)+IF(B22&gt;C22,1,0)+IF(B23&gt;C23,1,0)+IF(D22&gt;E22,1,0)+IF(V20&gt;W20,1,0)+IF(V21&gt;W21,1,0)+IF(X20&gt;Y20,1,0)+IF(V22&gt;W22,1,0)+IF(V23&gt;W23,1,0)+IF(X22&gt;Y22,1,0)+IF(F20&gt;G20,1,0)+IF(F21&gt;G21,1,0)+IF(H20&gt;I20,1,0)+IF(F22&gt;G22,1,0)+IF(F23&gt;G23,1,0)+IF(H22&gt;I22,1,0)</f>
        <v>1</v>
      </c>
      <c r="AI20" s="183">
        <f>IF(J20&lt;K20,1,0)+IF(J21&lt;K21,1,0)+IF(L20&lt;M20,1,0)+IF(J22&lt;K22,1,0)+IF(J23&lt;K23,1,0)+IF(L22&lt;M22,1,0)+IF(N20&lt;O20,1,0)+IF(N21&lt;O21,1,0)+IF(P20&lt;Q20,1,0)+IF(N22&lt;O22,1,0)+IF(N23&lt;O23,1,0)+IF(P22&lt;Q22,1,0)+IF(B20&lt;C20,1,0)+IF(B21&lt;C21,1,0)+IF(D20&lt;E20,1,0)+IF(B22&lt;C22,1,0)+IF(B23&lt;C23,1,0)+IF(D22&lt;E22,1,0)+IF(V20&lt;W20,1,0)+IF(V21&lt;W21,1,0)+IF(X20&lt;Y20,1,0)+IF(V22&lt;W22,1,0)+IF(V23&lt;W23,1,0)+IF(X22&lt;Y22,1,0)+IF(F20&lt;G20,1,0)+IF(F21&lt;G21,1,0)+IF(H20&lt;I20,1,0)+IF(F22&lt;G22,1,0)+IF(F23&lt;G23,1,0)+IF(H22&lt;I22,1,0)</f>
        <v>10</v>
      </c>
      <c r="AJ20" s="183">
        <f t="shared" ref="AJ20" si="6">AH20/AI20</f>
        <v>0.1</v>
      </c>
      <c r="AK20" s="184">
        <f t="shared" ref="AK20" si="7">AD20/AE20</f>
        <v>0.60389610389610393</v>
      </c>
    </row>
    <row r="21" spans="1:37" ht="15.75" thickBot="1" x14ac:dyDescent="0.3">
      <c r="A21" s="215"/>
      <c r="B21" s="19">
        <f>S5</f>
        <v>7</v>
      </c>
      <c r="C21" s="20">
        <f>R5</f>
        <v>15</v>
      </c>
      <c r="D21" s="275">
        <f>IF(AND(B20=0,B21=0),0,1)*0+IF(AND(B20&gt;C20,B21&gt;C21),1,0)*2+IF(AND(B20&lt;C20,B21&lt;C21),1,0)*IF(AND(B20=0,B21=0),0,1)+IF(D20&gt;E20,1,0)*2+IF(D20&lt;E20,1,0)*1</f>
        <v>1</v>
      </c>
      <c r="E21" s="276"/>
      <c r="F21" s="20">
        <f>S9</f>
        <v>11</v>
      </c>
      <c r="G21" s="43">
        <f>R9</f>
        <v>15</v>
      </c>
      <c r="H21" s="275">
        <f>IF(AND(F20=0,F21=0),0,1)*0+IF(AND(F20&gt;G20,F21&gt;G21),1,0)*2+IF(AND(F20&lt;G20,F21&lt;G21),1,0)*IF(AND(F20=0,F21=0),0,1)+IF(H20&gt;I20,1,0)*2+IF(H20&lt;I20,1,0)*1</f>
        <v>1</v>
      </c>
      <c r="I21" s="276"/>
      <c r="J21" s="19">
        <f>S13</f>
        <v>8</v>
      </c>
      <c r="K21" s="20">
        <f>R13</f>
        <v>15</v>
      </c>
      <c r="L21" s="275">
        <f>IF(AND(J20=0,J21=0),0,1)*0+IF(AND(J20&gt;K20,J21&gt;K21),1,0)*2+IF(AND(J20&lt;K20,J21&lt;K21),1,0)*IF(AND(J20=0,J21=0),0,1)+IF(L20&gt;M20,1,0)*2+IF(L20&lt;M20,1,0)*1</f>
        <v>1</v>
      </c>
      <c r="M21" s="276"/>
      <c r="N21" s="54">
        <f>S17</f>
        <v>3</v>
      </c>
      <c r="O21" s="55">
        <f>R17</f>
        <v>15</v>
      </c>
      <c r="P21" s="275">
        <f>IF(AND(N20=0,N21=0),0,1)*0+IF(AND(N20&gt;O20,N21&gt;O21),1,0)*2+IF(AND(N20&lt;O20,N21&lt;O21),1,0)*IF(AND(N20=0,N21=0),0,1)+IF(P20&gt;Q20,1,0)*2+IF(P20&lt;Q20,1,0)*1</f>
        <v>1</v>
      </c>
      <c r="Q21" s="276"/>
      <c r="R21" s="299"/>
      <c r="S21" s="300"/>
      <c r="T21" s="300"/>
      <c r="U21" s="301"/>
      <c r="V21" s="17">
        <v>15</v>
      </c>
      <c r="W21" s="127">
        <v>8</v>
      </c>
      <c r="X21" s="275">
        <f>IF(AND(V20=0,V21=0),0,1)*0+IF(AND(V20&gt;W20,V21&gt;W21),1,0)*2+IF(AND(V20&lt;W20,V21&lt;W21),1,0)*IF(AND(V20=0,V21=0),0,1)+IF(X20&gt;Y20,1,0)*2+IF(X20&lt;Y20,1,0)*1</f>
        <v>1</v>
      </c>
      <c r="Y21" s="276"/>
      <c r="Z21" s="305"/>
      <c r="AA21" s="307"/>
      <c r="AB21" s="217"/>
      <c r="AC21" s="218"/>
      <c r="AD21" s="208"/>
      <c r="AE21" s="210"/>
      <c r="AF21" s="202"/>
      <c r="AH21" s="185"/>
      <c r="AI21" s="183"/>
      <c r="AJ21" s="183"/>
      <c r="AK21" s="184"/>
    </row>
    <row r="22" spans="1:37" ht="16.5" thickTop="1" thickBot="1" x14ac:dyDescent="0.3">
      <c r="A22" s="215"/>
      <c r="B22" s="26">
        <f>S6</f>
        <v>0</v>
      </c>
      <c r="C22" s="27">
        <f>R6</f>
        <v>0</v>
      </c>
      <c r="D22" s="57">
        <f>U6</f>
        <v>0</v>
      </c>
      <c r="E22" s="14">
        <f>T6</f>
        <v>0</v>
      </c>
      <c r="F22" s="44">
        <f>S10</f>
        <v>0</v>
      </c>
      <c r="G22" s="45">
        <f>R10</f>
        <v>0</v>
      </c>
      <c r="H22" s="57">
        <f>U10</f>
        <v>0</v>
      </c>
      <c r="I22" s="15">
        <f>T10</f>
        <v>0</v>
      </c>
      <c r="J22" s="26">
        <f>S14</f>
        <v>0</v>
      </c>
      <c r="K22" s="66">
        <f>R14</f>
        <v>0</v>
      </c>
      <c r="L22" s="57">
        <f>U14</f>
        <v>0</v>
      </c>
      <c r="M22" s="14">
        <f>T14</f>
        <v>0</v>
      </c>
      <c r="N22" s="58">
        <f>S18</f>
        <v>0</v>
      </c>
      <c r="O22" s="67">
        <f>R18</f>
        <v>0</v>
      </c>
      <c r="P22" s="128">
        <f>U18</f>
        <v>0</v>
      </c>
      <c r="Q22" s="25">
        <f>T18</f>
        <v>0</v>
      </c>
      <c r="R22" s="299"/>
      <c r="S22" s="300"/>
      <c r="T22" s="300"/>
      <c r="U22" s="301"/>
      <c r="V22" s="58"/>
      <c r="W22" s="23"/>
      <c r="X22" s="60"/>
      <c r="Y22" s="61"/>
      <c r="Z22" s="258">
        <f>P23+L23+H23+D23+X23</f>
        <v>0</v>
      </c>
      <c r="AA22" s="307"/>
      <c r="AB22" s="309">
        <f>P22+N22+N23+L22+J22+J23+H22+F22+F23+D22+B22+B23+V22+V23+X22</f>
        <v>0</v>
      </c>
      <c r="AC22" s="310">
        <f>Q22+O22+O23+M22+K22+K23+I22+G22+G23+E22+C22+C23+W22+W23+Y22</f>
        <v>0</v>
      </c>
      <c r="AD22" s="208"/>
      <c r="AE22" s="210"/>
      <c r="AF22" s="202"/>
      <c r="AH22" s="185"/>
      <c r="AI22" s="183"/>
      <c r="AJ22" s="183"/>
      <c r="AK22" s="184"/>
    </row>
    <row r="23" spans="1:37" ht="16.5" thickTop="1" thickBot="1" x14ac:dyDescent="0.3">
      <c r="A23" s="216"/>
      <c r="B23" s="33">
        <f>S7</f>
        <v>0</v>
      </c>
      <c r="C23" s="34">
        <f>R7</f>
        <v>0</v>
      </c>
      <c r="D23" s="275">
        <f>IF(AND(B22=0,B23=0),0,1)*0+IF(AND(B22&gt;C22,B23&gt;C23),1,0)*2+IF(AND(B22&lt;C22,B23&lt;C23),1,0)*IF(AND(B22=0,B23=0),0,1)+IF(D22&gt;E22,1,0)*2+IF(D22&lt;E22,1,0)*1</f>
        <v>0</v>
      </c>
      <c r="E23" s="276"/>
      <c r="F23" s="34">
        <f>S11</f>
        <v>0</v>
      </c>
      <c r="G23" s="47">
        <f>R11</f>
        <v>0</v>
      </c>
      <c r="H23" s="275">
        <f>IF(AND(F22=0,F23=0),0,1)*0+IF(AND(F22&gt;G22,F23&gt;G23),1,0)*2+IF(AND(F22&lt;G22,F23&lt;G23),1,0)*IF(AND(F22=0,F23=0),0,1)+IF(H22&gt;I22,1,0)*2+IF(H22&lt;I22,1,0)*1</f>
        <v>0</v>
      </c>
      <c r="I23" s="276"/>
      <c r="J23" s="33">
        <f>S15</f>
        <v>0</v>
      </c>
      <c r="K23" s="34">
        <f>R15</f>
        <v>0</v>
      </c>
      <c r="L23" s="275">
        <f>IF(AND(J22=0,J23=0),0,1)*0+IF(AND(J22&gt;K22,J23&gt;K23),1,0)*2+IF(AND(J22&lt;K22,J23&lt;K23),1,0)*IF(AND(J22=0,J23=0),0,1)+IF(L22&gt;M22,1,0)*2+IF(L22&lt;M22,1,0)*1</f>
        <v>0</v>
      </c>
      <c r="M23" s="276"/>
      <c r="N23" s="62">
        <f>S19</f>
        <v>0</v>
      </c>
      <c r="O23" s="63">
        <f>R19</f>
        <v>0</v>
      </c>
      <c r="P23" s="275">
        <f>IF(AND(N22=0,N23=0),0,1)*0+IF(AND(N22&gt;O22,N23&gt;O23),1,0)*2+IF(AND(N22&lt;O22,N23&lt;O23),1,0)*IF(AND(N22=0,N23=0),0,1)+IF(P22&gt;Q22,1,0)*2+IF(P22&lt;Q22,1,0)*1</f>
        <v>0</v>
      </c>
      <c r="Q23" s="276"/>
      <c r="R23" s="312"/>
      <c r="S23" s="313"/>
      <c r="T23" s="313"/>
      <c r="U23" s="314"/>
      <c r="V23" s="129"/>
      <c r="W23" s="60"/>
      <c r="X23" s="275">
        <f>IF(AND(V22=0,V23=0),0,1)*0+IF(AND(V22&gt;W22,V23&gt;W23),1,0)*2+IF(AND(V22&lt;W22,V23&lt;W23),1,0)*IF(AND(V22=0,V23=0),0,1)+IF(X22&gt;Y22,1,0)*2+IF(X22&lt;Y22,1,0)*1</f>
        <v>0</v>
      </c>
      <c r="Y23" s="276"/>
      <c r="Z23" s="305"/>
      <c r="AA23" s="307"/>
      <c r="AB23" s="309"/>
      <c r="AC23" s="310"/>
      <c r="AD23" s="217"/>
      <c r="AE23" s="218"/>
      <c r="AF23" s="203"/>
      <c r="AH23" s="185"/>
      <c r="AI23" s="183"/>
      <c r="AJ23" s="204"/>
      <c r="AK23" s="311"/>
    </row>
    <row r="24" spans="1:37" ht="16.5" thickTop="1" thickBot="1" x14ac:dyDescent="0.3">
      <c r="A24" s="214" t="s">
        <v>73</v>
      </c>
      <c r="B24" s="36">
        <f>W4</f>
        <v>13</v>
      </c>
      <c r="C24" s="64">
        <f>V4</f>
        <v>15</v>
      </c>
      <c r="D24" s="40">
        <f>Y4</f>
        <v>3</v>
      </c>
      <c r="E24" s="14">
        <f>X4</f>
        <v>11</v>
      </c>
      <c r="F24" s="38">
        <f>W8</f>
        <v>7</v>
      </c>
      <c r="G24" s="39">
        <f>V8</f>
        <v>15</v>
      </c>
      <c r="H24" s="40">
        <f>Y8</f>
        <v>0</v>
      </c>
      <c r="I24" s="15">
        <f>X8</f>
        <v>0</v>
      </c>
      <c r="J24" s="36">
        <f>W12</f>
        <v>10</v>
      </c>
      <c r="K24" s="12">
        <f>V12</f>
        <v>15</v>
      </c>
      <c r="L24" s="15">
        <f>Y12</f>
        <v>0</v>
      </c>
      <c r="M24" s="125">
        <f>X12</f>
        <v>0</v>
      </c>
      <c r="N24" s="50">
        <f>W16</f>
        <v>11</v>
      </c>
      <c r="O24" s="51">
        <f>V16</f>
        <v>15</v>
      </c>
      <c r="P24" s="60">
        <f>Y16</f>
        <v>7</v>
      </c>
      <c r="Q24" s="53">
        <f>X16</f>
        <v>11</v>
      </c>
      <c r="R24" s="130">
        <f>W20</f>
        <v>15</v>
      </c>
      <c r="S24" s="131">
        <f>V20</f>
        <v>10</v>
      </c>
      <c r="T24" s="132">
        <f>Y20</f>
        <v>11</v>
      </c>
      <c r="U24" s="133">
        <f>X20</f>
        <v>7</v>
      </c>
      <c r="V24" s="296"/>
      <c r="W24" s="297"/>
      <c r="X24" s="297"/>
      <c r="Y24" s="298"/>
      <c r="Z24" s="258">
        <f>D25+H25+L25+P25+T25</f>
        <v>6</v>
      </c>
      <c r="AA24" s="306">
        <f>Z24+Z26</f>
        <v>6</v>
      </c>
      <c r="AB24" s="309">
        <f>B24+B25+D24+F24+F25+H24+J24+J25+L24+N24+N25+P24+R24+R25+T24</f>
        <v>128</v>
      </c>
      <c r="AC24" s="310">
        <f>C24+C25+E24+G24+G25+I24+K24+K25+M24+O24+O25+Q24+S24+S25+U24</f>
        <v>170</v>
      </c>
      <c r="AD24" s="208">
        <f>AB24+AB26</f>
        <v>128</v>
      </c>
      <c r="AE24" s="210">
        <f>AC24+AC26</f>
        <v>170</v>
      </c>
      <c r="AF24" s="201" t="s">
        <v>203</v>
      </c>
      <c r="AH24" s="185">
        <f>IF(J24&gt;K24,1,0)+IF(J25&gt;K25,1,0)+IF(L24&gt;M24,1,0)+IF(J26&gt;K26,1,0)+IF(J27&gt;K27,1,0)+IF(L26&gt;M26,1,0)+IF(N24&gt;O24,1,0)+IF(N25&gt;O25,1,0)+IF(P24&gt;Q24,1,0)+IF(N26&gt;O26,1,0)+IF(N27&gt;O27,1,0)+IF(P26&gt;Q26,1,0)+IF(R24&gt;S24,1,0)+IF(R25&gt;S25,1,0)+IF(T24&gt;U24,1,0)+IF(R26&gt;S26,1,0)+IF(R27&gt;S27,1,0)+IF(T26&gt;U26,1,0)+IF(B24&gt;C24,1,0)+IF(B25&gt;C25,1,0)+IF(D24&gt;E24,1,0)+IF(B26&gt;C26,1,0)+IF(B27&gt;C27,1,0)+IF(D26&gt;E26,1,0)+IF(F24&gt;G24,1,0)+IF(F25&gt;G25,1,0)+IF(H24&gt;I24,1,0)+IF(F26&gt;G26,1,0)+IF(F27&gt;G27,1,0)+IF(H26&gt;I26,1,0)</f>
        <v>4</v>
      </c>
      <c r="AI24" s="183">
        <f>IF(J24&lt;K24,1,0)+IF(J25&lt;K25,1,0)+IF(L24&lt;M24,1,0)+IF(J26&lt;K26,1,0)+IF(J27&lt;K27,1,0)+IF(L26&lt;M26,1,0)+IF(N24&lt;O24,1,0)+IF(N25&lt;O25,1,0)+IF(P24&lt;Q24,1,0)+IF(N26&lt;O26,1,0)+IF(N27&lt;O27,1,0)+IF(P26&lt;Q26,1,0)+IF(R24&lt;S24,1,0)+IF(R25&lt;S25,1,0)+IF(T24&lt;U24,1,0)+IF(R26&lt;S26,1,0)+IF(R27&lt;S27,1,0)+IF(T26&lt;U26,1,0)+IF(B24&lt;C24,1,0)+IF(B25&lt;C25,1,0)+IF(D24&lt;E24,1,0)+IF(B26&lt;C26,1,0)+IF(B27&lt;C27,1,0)+IF(D26&lt;E26,1,0)+IF(F24&lt;G24,1,0)+IF(F25&lt;G25,1,0)+IF(H24&lt;I24,1,0)+IF(F26&lt;G26,1,0)+IF(F27&lt;G27,1,0)+IF(H26&lt;I26,1,0)</f>
        <v>9</v>
      </c>
      <c r="AJ24" s="183">
        <f>AH24/AI24</f>
        <v>0.44444444444444442</v>
      </c>
      <c r="AK24" s="184">
        <f t="shared" ref="AK24" si="8">AD24/AE24</f>
        <v>0.75294117647058822</v>
      </c>
    </row>
    <row r="25" spans="1:37" ht="16.5" thickTop="1" thickBot="1" x14ac:dyDescent="0.3">
      <c r="A25" s="215"/>
      <c r="B25" s="19">
        <f>W5</f>
        <v>15</v>
      </c>
      <c r="C25" s="20">
        <f>V5</f>
        <v>13</v>
      </c>
      <c r="D25" s="275">
        <f>IF(AND(B24=0,B25=0),0,1)*0+IF(AND(B24&gt;C24,B25&gt;C25),1,0)*2+IF(AND(B24&lt;C24,B25&lt;C25),1,0)*IF(AND(B24=0,B25=0),0,1)+IF(D24&gt;E24,1,0)*2+IF(D24&lt;E24,1,0)*1</f>
        <v>1</v>
      </c>
      <c r="E25" s="276"/>
      <c r="F25" s="20">
        <f>W9</f>
        <v>7</v>
      </c>
      <c r="G25" s="43">
        <f>V9</f>
        <v>15</v>
      </c>
      <c r="H25" s="275">
        <f>IF(AND(F24=0,F25=0),0,1)*0+IF(AND(F24&gt;G24,F25&gt;G25),1,0)*2+IF(AND(F24&lt;G24,F25&lt;G25),1,0)*IF(AND(F24=0,F25=0),0,1)+IF(H24&gt;I24,1,0)*2+IF(H24&lt;I24,1,0)*1</f>
        <v>1</v>
      </c>
      <c r="I25" s="276"/>
      <c r="J25" s="19">
        <f>W13</f>
        <v>6</v>
      </c>
      <c r="K25" s="20">
        <f>V13</f>
        <v>15</v>
      </c>
      <c r="L25" s="275">
        <f>IF(AND(J24=0,J25=0),0,1)*0+IF(AND(J24&gt;K24,J25&gt;K25),1,0)*2+IF(AND(J24&lt;K24,J25&lt;K25),1,0)*IF(AND(J24=0,J25=0),0,1)+IF(L24&gt;M24,1,0)*2+IF(L24&lt;M24,1,0)*1</f>
        <v>1</v>
      </c>
      <c r="M25" s="276"/>
      <c r="N25" s="54">
        <f>W17</f>
        <v>15</v>
      </c>
      <c r="O25" s="55">
        <f>V17</f>
        <v>13</v>
      </c>
      <c r="P25" s="275">
        <f>IF(AND(N24=0,N25=0),0,1)*0+IF(AND(N24&gt;O24,N25&gt;O25),1,0)*2+IF(AND(N24&lt;O24,N25&lt;O25),1,0)*IF(AND(N24=0,N25=0),0,1)+IF(P24&gt;Q24,1,0)*2+IF(P24&lt;Q24,1,0)*1</f>
        <v>1</v>
      </c>
      <c r="Q25" s="276"/>
      <c r="R25" s="134">
        <f>W21</f>
        <v>8</v>
      </c>
      <c r="S25" s="135">
        <f>V21</f>
        <v>15</v>
      </c>
      <c r="T25" s="275">
        <f>IF(AND(R24=0,R25=0),0,1)*0+IF(AND(R24&gt;S24,R25&gt;S25),1,0)*2+IF(AND(R24&lt;S24,R25&lt;S25),1,0)*IF(AND(R24=0,R25=0),0,1)+IF(T24&gt;U24,1,0)*2+IF(T24&lt;U24,1,0)*1</f>
        <v>2</v>
      </c>
      <c r="U25" s="276"/>
      <c r="V25" s="299"/>
      <c r="W25" s="300"/>
      <c r="X25" s="300"/>
      <c r="Y25" s="301"/>
      <c r="Z25" s="305"/>
      <c r="AA25" s="307"/>
      <c r="AB25" s="309"/>
      <c r="AC25" s="310"/>
      <c r="AD25" s="208"/>
      <c r="AE25" s="210"/>
      <c r="AF25" s="202"/>
      <c r="AH25" s="185"/>
      <c r="AI25" s="183"/>
      <c r="AJ25" s="183"/>
      <c r="AK25" s="184"/>
    </row>
    <row r="26" spans="1:37" ht="15.75" thickBot="1" x14ac:dyDescent="0.3">
      <c r="A26" s="215"/>
      <c r="B26" s="26">
        <f>W6</f>
        <v>0</v>
      </c>
      <c r="C26" s="66">
        <f>V6</f>
        <v>0</v>
      </c>
      <c r="D26" s="46">
        <f>Y6</f>
        <v>0</v>
      </c>
      <c r="E26" s="14">
        <f>X6</f>
        <v>0</v>
      </c>
      <c r="F26" s="44">
        <f>W10</f>
        <v>0</v>
      </c>
      <c r="G26" s="45">
        <f>V10</f>
        <v>0</v>
      </c>
      <c r="H26" s="46">
        <f>Y10</f>
        <v>0</v>
      </c>
      <c r="I26" s="15">
        <f>X10</f>
        <v>0</v>
      </c>
      <c r="J26" s="26">
        <f>W14</f>
        <v>0</v>
      </c>
      <c r="K26" s="27">
        <f>V14</f>
        <v>0</v>
      </c>
      <c r="L26" s="15">
        <f>Y14</f>
        <v>0</v>
      </c>
      <c r="M26" s="30">
        <f>X14</f>
        <v>0</v>
      </c>
      <c r="N26" s="58">
        <f>W18</f>
        <v>0</v>
      </c>
      <c r="O26" s="59">
        <f>V18</f>
        <v>0</v>
      </c>
      <c r="P26" s="60">
        <f>Y18</f>
        <v>0</v>
      </c>
      <c r="Q26" s="61">
        <f>X18</f>
        <v>0</v>
      </c>
      <c r="R26" s="136">
        <f>W22</f>
        <v>0</v>
      </c>
      <c r="S26" s="137">
        <f>V22</f>
        <v>0</v>
      </c>
      <c r="T26" s="132">
        <f>Y22</f>
        <v>0</v>
      </c>
      <c r="U26" s="138">
        <f>X22</f>
        <v>0</v>
      </c>
      <c r="V26" s="299"/>
      <c r="W26" s="300"/>
      <c r="X26" s="300"/>
      <c r="Y26" s="301"/>
      <c r="Z26" s="291">
        <f>D27+H27+L27+P27+T27</f>
        <v>0</v>
      </c>
      <c r="AA26" s="307"/>
      <c r="AB26" s="208">
        <f>B26+B27+D26+F26+F27+H26+J26+J27+L26+N26+N27+P26+R26+R27+T26</f>
        <v>0</v>
      </c>
      <c r="AC26" s="210">
        <f>C26+C27+E26+G26+G27+I26+K26+K27+M26+O26+O27+Q26+S26+S27+U26</f>
        <v>0</v>
      </c>
      <c r="AD26" s="208"/>
      <c r="AE26" s="210"/>
      <c r="AF26" s="202"/>
      <c r="AH26" s="185"/>
      <c r="AI26" s="183"/>
      <c r="AJ26" s="183"/>
      <c r="AK26" s="184"/>
    </row>
    <row r="27" spans="1:37" ht="15.75" thickBot="1" x14ac:dyDescent="0.3">
      <c r="A27" s="289"/>
      <c r="B27" s="68">
        <f>W7</f>
        <v>0</v>
      </c>
      <c r="C27" s="69">
        <f>V7</f>
        <v>0</v>
      </c>
      <c r="D27" s="241">
        <f>IF(AND(B26=0,B27=0),0,1)*0+IF(AND(B26&gt;C26,B27&gt;C27),1,0)*2+IF(AND(B26&lt;C26,B27&lt;C27),1,0)*IF(AND(B26=0,B27=0),0,1)+IF(D26&gt;E26,1,0)*2+IF(D26&lt;E26,1,0)*1</f>
        <v>0</v>
      </c>
      <c r="E27" s="260"/>
      <c r="F27" s="69">
        <f>W11</f>
        <v>0</v>
      </c>
      <c r="G27" s="70">
        <f>V11</f>
        <v>0</v>
      </c>
      <c r="H27" s="241">
        <f>IF(AND(F26=0,F27=0),0,1)*0+IF(AND(F26&gt;G26,F27&gt;G27),1,0)*2+IF(AND(F26&lt;G26,F27&lt;G27),1,0)*IF(AND(F26=0,F27=0),0,1)+IF(H26&gt;I26,1,0)*2+IF(H26&lt;I26,1,0)*1</f>
        <v>0</v>
      </c>
      <c r="I27" s="260"/>
      <c r="J27" s="68">
        <f>W15</f>
        <v>0</v>
      </c>
      <c r="K27" s="69">
        <f>V15</f>
        <v>0</v>
      </c>
      <c r="L27" s="241">
        <f>IF(AND(J26=0,J27=0),0,1)*0+IF(AND(J26&gt;K26,J27&gt;K27),1,0)*2+IF(AND(J26&lt;K26,J27&lt;K27),1,0)*IF(AND(J26=0,J27=0),0,1)+IF(L26&gt;M26,1,0)*2+IF(L26&lt;M26,1,0)*1</f>
        <v>0</v>
      </c>
      <c r="M27" s="260"/>
      <c r="N27" s="71">
        <f>W19</f>
        <v>0</v>
      </c>
      <c r="O27" s="72">
        <f>V19</f>
        <v>0</v>
      </c>
      <c r="P27" s="241">
        <f>IF(AND(N26=0,N27=0),0,1)*0+IF(AND(N26&gt;O26,N27&gt;O27),1,0)*2+IF(AND(N26&lt;O26,N27&lt;O27),1,0)*IF(AND(N26=0,N27=0),0,1)+IF(P26&gt;Q26,1,0)*2+IF(P26&lt;Q26,1,0)*1</f>
        <v>0</v>
      </c>
      <c r="Q27" s="260"/>
      <c r="R27" s="139">
        <f>W23</f>
        <v>0</v>
      </c>
      <c r="S27" s="140">
        <f>V23</f>
        <v>0</v>
      </c>
      <c r="T27" s="241">
        <f>IF(AND(R26=0,R27=0),0,1)*0+IF(AND(R26&gt;S26,R27&gt;S27),1,0)*2+IF(AND(R26&lt;S26,R27&lt;S27),1,0)*IF(AND(R26=0,R27=0),0,1)+IF(T26&gt;U26,1,0)*2+IF(T26&lt;U26,1,0)*1</f>
        <v>0</v>
      </c>
      <c r="U27" s="260"/>
      <c r="V27" s="302"/>
      <c r="W27" s="303"/>
      <c r="X27" s="303"/>
      <c r="Y27" s="304"/>
      <c r="Z27" s="259"/>
      <c r="AA27" s="308"/>
      <c r="AB27" s="261"/>
      <c r="AC27" s="292"/>
      <c r="AD27" s="261"/>
      <c r="AE27" s="292"/>
      <c r="AF27" s="293"/>
      <c r="AH27" s="294"/>
      <c r="AI27" s="295"/>
      <c r="AJ27" s="295"/>
      <c r="AK27" s="290"/>
    </row>
    <row r="28" spans="1:37" ht="15.75" thickTop="1" x14ac:dyDescent="0.25"/>
    <row r="30" spans="1:37" x14ac:dyDescent="0.25">
      <c r="A30" t="s">
        <v>12</v>
      </c>
    </row>
  </sheetData>
  <mergeCells count="166">
    <mergeCell ref="AK24:AK27"/>
    <mergeCell ref="D25:E25"/>
    <mergeCell ref="H25:I25"/>
    <mergeCell ref="L25:M25"/>
    <mergeCell ref="P25:Q25"/>
    <mergeCell ref="T25:U25"/>
    <mergeCell ref="Z26:Z27"/>
    <mergeCell ref="AB26:AB27"/>
    <mergeCell ref="AC26:AC27"/>
    <mergeCell ref="D27:E27"/>
    <mergeCell ref="AD24:AD27"/>
    <mergeCell ref="AE24:AE27"/>
    <mergeCell ref="AF24:AF27"/>
    <mergeCell ref="AH24:AH27"/>
    <mergeCell ref="AI24:AI27"/>
    <mergeCell ref="AJ24:AJ27"/>
    <mergeCell ref="A24:A27"/>
    <mergeCell ref="V24:Y27"/>
    <mergeCell ref="Z24:Z25"/>
    <mergeCell ref="AA24:AA27"/>
    <mergeCell ref="AB24:AB25"/>
    <mergeCell ref="AC24:AC25"/>
    <mergeCell ref="H27:I27"/>
    <mergeCell ref="L27:M27"/>
    <mergeCell ref="P27:Q27"/>
    <mergeCell ref="T27:U27"/>
    <mergeCell ref="AK20:AK23"/>
    <mergeCell ref="D21:E21"/>
    <mergeCell ref="H21:I21"/>
    <mergeCell ref="L21:M21"/>
    <mergeCell ref="P21:Q21"/>
    <mergeCell ref="X21:Y21"/>
    <mergeCell ref="Z22:Z23"/>
    <mergeCell ref="AB22:AB23"/>
    <mergeCell ref="AC22:AC23"/>
    <mergeCell ref="D23:E23"/>
    <mergeCell ref="AD20:AD23"/>
    <mergeCell ref="AE20:AE23"/>
    <mergeCell ref="AF20:AF23"/>
    <mergeCell ref="AH20:AH23"/>
    <mergeCell ref="AI20:AI23"/>
    <mergeCell ref="AJ20:AJ23"/>
    <mergeCell ref="A20:A23"/>
    <mergeCell ref="R20:U23"/>
    <mergeCell ref="Z20:Z21"/>
    <mergeCell ref="AA20:AA23"/>
    <mergeCell ref="AB20:AB21"/>
    <mergeCell ref="AC20:AC21"/>
    <mergeCell ref="H23:I23"/>
    <mergeCell ref="L23:M23"/>
    <mergeCell ref="P23:Q23"/>
    <mergeCell ref="X23:Y23"/>
    <mergeCell ref="AK16:AK19"/>
    <mergeCell ref="D17:E17"/>
    <mergeCell ref="H17:I17"/>
    <mergeCell ref="L17:M17"/>
    <mergeCell ref="T17:U17"/>
    <mergeCell ref="X17:Y17"/>
    <mergeCell ref="Z18:Z19"/>
    <mergeCell ref="AB18:AB19"/>
    <mergeCell ref="AC18:AC19"/>
    <mergeCell ref="D19:E19"/>
    <mergeCell ref="AD16:AD19"/>
    <mergeCell ref="AE16:AE19"/>
    <mergeCell ref="AF16:AF19"/>
    <mergeCell ref="AH16:AH19"/>
    <mergeCell ref="AI16:AI19"/>
    <mergeCell ref="AJ16:AJ19"/>
    <mergeCell ref="A16:A19"/>
    <mergeCell ref="N16:Q19"/>
    <mergeCell ref="Z16:Z17"/>
    <mergeCell ref="AA16:AA19"/>
    <mergeCell ref="AB16:AB17"/>
    <mergeCell ref="AC16:AC17"/>
    <mergeCell ref="H19:I19"/>
    <mergeCell ref="L19:M19"/>
    <mergeCell ref="T19:U19"/>
    <mergeCell ref="X19:Y19"/>
    <mergeCell ref="AK12:AK15"/>
    <mergeCell ref="D13:E13"/>
    <mergeCell ref="H13:I13"/>
    <mergeCell ref="P13:Q13"/>
    <mergeCell ref="T13:U13"/>
    <mergeCell ref="X13:Y13"/>
    <mergeCell ref="Z14:Z15"/>
    <mergeCell ref="AB14:AB15"/>
    <mergeCell ref="AC14:AC15"/>
    <mergeCell ref="D15:E15"/>
    <mergeCell ref="AD12:AD15"/>
    <mergeCell ref="AE12:AE15"/>
    <mergeCell ref="AF12:AF15"/>
    <mergeCell ref="AH12:AH15"/>
    <mergeCell ref="AI12:AI15"/>
    <mergeCell ref="AJ12:AJ15"/>
    <mergeCell ref="A12:A15"/>
    <mergeCell ref="J12:M15"/>
    <mergeCell ref="Z12:Z13"/>
    <mergeCell ref="AA12:AA15"/>
    <mergeCell ref="AB12:AB13"/>
    <mergeCell ref="AC12:AC13"/>
    <mergeCell ref="H15:I15"/>
    <mergeCell ref="P15:Q15"/>
    <mergeCell ref="T15:U15"/>
    <mergeCell ref="X15:Y15"/>
    <mergeCell ref="AK8:AK11"/>
    <mergeCell ref="D9:E9"/>
    <mergeCell ref="L9:M9"/>
    <mergeCell ref="P9:Q9"/>
    <mergeCell ref="T9:U9"/>
    <mergeCell ref="X9:Y9"/>
    <mergeCell ref="Z10:Z11"/>
    <mergeCell ref="AB10:AB11"/>
    <mergeCell ref="AC10:AC11"/>
    <mergeCell ref="D11:E11"/>
    <mergeCell ref="AD8:AD11"/>
    <mergeCell ref="AE8:AE11"/>
    <mergeCell ref="AF8:AF11"/>
    <mergeCell ref="AH8:AH11"/>
    <mergeCell ref="AI8:AI11"/>
    <mergeCell ref="AJ8:AJ11"/>
    <mergeCell ref="A8:A11"/>
    <mergeCell ref="F8:I11"/>
    <mergeCell ref="Z8:Z9"/>
    <mergeCell ref="AA8:AA11"/>
    <mergeCell ref="AB8:AB9"/>
    <mergeCell ref="AC8:AC9"/>
    <mergeCell ref="L11:M11"/>
    <mergeCell ref="P11:Q11"/>
    <mergeCell ref="T11:U11"/>
    <mergeCell ref="X11:Y11"/>
    <mergeCell ref="AK4:AK7"/>
    <mergeCell ref="H5:I5"/>
    <mergeCell ref="L5:M5"/>
    <mergeCell ref="P5:Q5"/>
    <mergeCell ref="T5:U5"/>
    <mergeCell ref="X5:Y5"/>
    <mergeCell ref="Z6:Z7"/>
    <mergeCell ref="AB6:AB7"/>
    <mergeCell ref="AC6:AC7"/>
    <mergeCell ref="H7:I7"/>
    <mergeCell ref="AD4:AD7"/>
    <mergeCell ref="AE4:AE7"/>
    <mergeCell ref="AF4:AF7"/>
    <mergeCell ref="AH4:AH7"/>
    <mergeCell ref="AI4:AI7"/>
    <mergeCell ref="AJ4:AJ7"/>
    <mergeCell ref="A4:A7"/>
    <mergeCell ref="B4:E7"/>
    <mergeCell ref="Z4:Z5"/>
    <mergeCell ref="AA4:AA7"/>
    <mergeCell ref="AB4:AB5"/>
    <mergeCell ref="AC4:AC5"/>
    <mergeCell ref="L7:M7"/>
    <mergeCell ref="P7:Q7"/>
    <mergeCell ref="T7:U7"/>
    <mergeCell ref="X7:Y7"/>
    <mergeCell ref="A1:AF1"/>
    <mergeCell ref="B3:E3"/>
    <mergeCell ref="F3:I3"/>
    <mergeCell ref="J3:M3"/>
    <mergeCell ref="N3:Q3"/>
    <mergeCell ref="R3:U3"/>
    <mergeCell ref="V3:Y3"/>
    <mergeCell ref="Z3:AA3"/>
    <mergeCell ref="AB3:AC3"/>
    <mergeCell ref="AD3:A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zoomScaleNormal="100" workbookViewId="0">
      <selection activeCell="R20" sqref="R20:U23"/>
    </sheetView>
  </sheetViews>
  <sheetFormatPr defaultRowHeight="15" x14ac:dyDescent="0.25"/>
  <cols>
    <col min="1" max="1" width="14.5703125" customWidth="1"/>
    <col min="2" max="2" width="4.28515625" customWidth="1"/>
    <col min="3" max="3" width="4" customWidth="1"/>
    <col min="4" max="4" width="3.7109375" customWidth="1"/>
    <col min="5" max="5" width="3.85546875" customWidth="1"/>
    <col min="6" max="7" width="4" customWidth="1"/>
    <col min="8" max="9" width="3.85546875" customWidth="1"/>
    <col min="10" max="10" width="4.140625" customWidth="1"/>
    <col min="11" max="11" width="4" customWidth="1"/>
    <col min="12" max="12" width="4.140625" customWidth="1"/>
    <col min="13" max="13" width="4.28515625" customWidth="1"/>
    <col min="14" max="14" width="4.42578125" customWidth="1"/>
    <col min="15" max="15" width="4.140625" customWidth="1"/>
    <col min="16" max="16" width="4.28515625" customWidth="1"/>
    <col min="17" max="17" width="4.140625" customWidth="1"/>
    <col min="18" max="19" width="4" customWidth="1"/>
    <col min="20" max="20" width="4.28515625" customWidth="1"/>
    <col min="21" max="21" width="4.140625" customWidth="1"/>
    <col min="22" max="22" width="3.85546875" customWidth="1"/>
    <col min="23" max="24" width="4.140625" customWidth="1"/>
    <col min="25" max="25" width="4" customWidth="1"/>
    <col min="26" max="26" width="4.42578125" customWidth="1"/>
    <col min="27" max="28" width="4.28515625" customWidth="1"/>
    <col min="29" max="29" width="4.140625" customWidth="1"/>
    <col min="30" max="30" width="4.7109375" customWidth="1"/>
    <col min="31" max="31" width="4.5703125" customWidth="1"/>
    <col min="35" max="35" width="9.7109375" customWidth="1"/>
  </cols>
  <sheetData>
    <row r="1" spans="1:37" ht="40.5" customHeight="1" x14ac:dyDescent="0.25">
      <c r="A1" s="219" t="s">
        <v>75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</row>
    <row r="2" spans="1:37" ht="15.75" thickBot="1" x14ac:dyDescent="0.3"/>
    <row r="3" spans="1:37" ht="62.25" customHeight="1" thickTop="1" thickBot="1" x14ac:dyDescent="0.3">
      <c r="A3" s="1" t="s">
        <v>0</v>
      </c>
      <c r="B3" s="264">
        <v>1</v>
      </c>
      <c r="C3" s="265"/>
      <c r="D3" s="265"/>
      <c r="E3" s="266"/>
      <c r="F3" s="264">
        <v>2</v>
      </c>
      <c r="G3" s="265"/>
      <c r="H3" s="265"/>
      <c r="I3" s="266"/>
      <c r="J3" s="264">
        <v>3</v>
      </c>
      <c r="K3" s="265"/>
      <c r="L3" s="265"/>
      <c r="M3" s="266"/>
      <c r="N3" s="264">
        <v>4</v>
      </c>
      <c r="O3" s="265"/>
      <c r="P3" s="265"/>
      <c r="Q3" s="265"/>
      <c r="R3" s="264">
        <v>5</v>
      </c>
      <c r="S3" s="265"/>
      <c r="T3" s="265"/>
      <c r="U3" s="266"/>
      <c r="V3" s="264">
        <v>6</v>
      </c>
      <c r="W3" s="265"/>
      <c r="X3" s="265"/>
      <c r="Y3" s="266"/>
      <c r="Z3" s="222" t="s">
        <v>1</v>
      </c>
      <c r="AA3" s="223"/>
      <c r="AB3" s="220" t="s">
        <v>2</v>
      </c>
      <c r="AC3" s="221"/>
      <c r="AD3" s="220" t="s">
        <v>3</v>
      </c>
      <c r="AE3" s="221"/>
      <c r="AF3" s="2" t="s">
        <v>4</v>
      </c>
      <c r="AH3" s="3" t="s">
        <v>5</v>
      </c>
      <c r="AI3" s="148" t="s">
        <v>6</v>
      </c>
      <c r="AJ3" s="148" t="s">
        <v>7</v>
      </c>
      <c r="AK3" s="5" t="s">
        <v>8</v>
      </c>
    </row>
    <row r="4" spans="1:37" ht="16.5" thickTop="1" thickBot="1" x14ac:dyDescent="0.3">
      <c r="A4" s="214" t="s">
        <v>76</v>
      </c>
      <c r="B4" s="319"/>
      <c r="C4" s="320"/>
      <c r="D4" s="320"/>
      <c r="E4" s="321"/>
      <c r="F4" s="73">
        <v>15</v>
      </c>
      <c r="G4" s="74">
        <v>11</v>
      </c>
      <c r="H4" s="75"/>
      <c r="I4" s="79"/>
      <c r="J4" s="73">
        <v>5</v>
      </c>
      <c r="K4" s="76">
        <v>15</v>
      </c>
      <c r="L4" s="75"/>
      <c r="M4" s="80"/>
      <c r="N4" s="73">
        <v>15</v>
      </c>
      <c r="O4" s="76">
        <v>8</v>
      </c>
      <c r="P4" s="75"/>
      <c r="Q4" s="79"/>
      <c r="R4" s="112">
        <v>15</v>
      </c>
      <c r="S4" s="113">
        <v>13</v>
      </c>
      <c r="T4" s="75"/>
      <c r="U4" s="80"/>
      <c r="V4" s="73">
        <v>15</v>
      </c>
      <c r="W4" s="74">
        <v>0</v>
      </c>
      <c r="X4" s="79"/>
      <c r="Y4" s="114"/>
      <c r="Z4" s="258">
        <f>T5+P5+L5+H5+X5</f>
        <v>9</v>
      </c>
      <c r="AA4" s="306">
        <f>Z4+Z6</f>
        <v>9</v>
      </c>
      <c r="AB4" s="207">
        <f>J4+J5+L4+N4+N5+P4+H4+F4+F5+R4+R5+T4+V4+X4+V5</f>
        <v>135</v>
      </c>
      <c r="AC4" s="209">
        <f>K5+K4+M4+O5+O4+U4+I4+G4+G5+Q4+S4+S5+W4+W5+Y4</f>
        <v>78</v>
      </c>
      <c r="AD4" s="195">
        <f>AB4+AB6</f>
        <v>135</v>
      </c>
      <c r="AE4" s="198">
        <f>AC4+AC6</f>
        <v>78</v>
      </c>
      <c r="AF4" s="201" t="s">
        <v>200</v>
      </c>
      <c r="AH4" s="185">
        <f>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+IF(V4&gt;W4,1,0)+IF(V5&gt;W5,1,0)+IF(X4&gt;Y4,1,0)+IF(V6&gt;W6,1,0)+IF(V7&gt;W7,1,0)+IF(X6&gt;Y6,1,0)+IF(F4&gt;G4,1,0)+IF(F5&gt;G5,1,0)+IF(H4&gt;I4,1,0)+IF(F6&gt;G6,1,0)+IF(F7&gt;G7,1,0)+IF(H6&gt;I6,1,0)</f>
        <v>8</v>
      </c>
      <c r="AI4" s="183">
        <f>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+IF(V4&lt;W4,1,0)+IF(V5&lt;W5,1,0)+IF(X4&lt;Y4,1,0)+IF(V6&lt;W6,1,0)+IF(V7&lt;W7,1,0)+IF(X6&lt;Y6,1,0)+IF(F4&lt;G4,1,0)+IF(F5&lt;G5,1,0)+IF(H4&lt;I4,1,0)+IF(F6&lt;G6,1,0)+IF(F7&lt;G7,1,0)+IF(H6&lt;I6,1,0)</f>
        <v>2</v>
      </c>
      <c r="AJ4" s="183">
        <f>AH4/AI4</f>
        <v>4</v>
      </c>
      <c r="AK4" s="184">
        <f>AD4/AE4</f>
        <v>1.7307692307692308</v>
      </c>
    </row>
    <row r="5" spans="1:37" ht="15.75" thickBot="1" x14ac:dyDescent="0.3">
      <c r="A5" s="215"/>
      <c r="B5" s="322"/>
      <c r="C5" s="323"/>
      <c r="D5" s="323"/>
      <c r="E5" s="324"/>
      <c r="F5" s="77">
        <v>15</v>
      </c>
      <c r="G5" s="78">
        <v>6</v>
      </c>
      <c r="H5" s="275">
        <f>IF(AND(F4=0,F5=0),0,1)*0+IF(AND(F4&gt;G4,F5&gt;G5),1,0)*2+IF(AND(F4&lt;G4,F5&lt;G5),1,0)*IF(AND(F4=0,F5=0),0,1)+IF(H4&gt;I4,1,0)*2+IF(H4&lt;I4,1,0)*1</f>
        <v>2</v>
      </c>
      <c r="I5" s="276"/>
      <c r="J5" s="77">
        <v>10</v>
      </c>
      <c r="K5" s="78">
        <v>15</v>
      </c>
      <c r="L5" s="275">
        <f>IF(AND(J4=0,J5=0),0,1)*0+IF(AND(J4&gt;K4,J5&gt;K5),1,0)*2+IF(AND(J4&lt;K4,J5&lt;K5),1,0)*IF(AND(J4=0,J5=0),0,1)+IF(L4&gt;M4,1,0)*2+IF(L4&lt;M4,1,0)*1</f>
        <v>1</v>
      </c>
      <c r="M5" s="276"/>
      <c r="N5" s="77">
        <v>15</v>
      </c>
      <c r="O5" s="78">
        <v>2</v>
      </c>
      <c r="P5" s="275">
        <f>IF(AND(N4=0,N5=0),0,1)*0+IF(AND(N4&gt;O4,N5&gt;O5),1,0)*2+IF(AND(N4&lt;O4,N5&lt;O5),1,0)*IF(AND(N4=0,N5=0),0,1)+IF(P4&gt;Q4,1,0)*2+IF(P4&lt;Q4,1,0)*1</f>
        <v>2</v>
      </c>
      <c r="Q5" s="276"/>
      <c r="R5" s="115">
        <v>15</v>
      </c>
      <c r="S5" s="116">
        <v>8</v>
      </c>
      <c r="T5" s="275">
        <f>IF(AND(R4=0,R5=0),0,1)*0+IF(AND(R4&gt;S4,R5&gt;S5),1,0)*2+IF(AND(R4&lt;S4,R5&lt;S5),1,0)*IF(AND(R4=0,R5=0),0,1)+IF(T4&gt;U4,1,0)*2+IF(T4&lt;U4,1,0)*1</f>
        <v>2</v>
      </c>
      <c r="U5" s="276"/>
      <c r="V5" s="6">
        <v>15</v>
      </c>
      <c r="W5" s="78">
        <v>0</v>
      </c>
      <c r="X5" s="275">
        <f>IF(AND(V4=0,V5=0),0,1)*0+IF(AND(V4&gt;W4,V5&gt;W5),1,0)*2+IF(AND(V4&lt;W4,V5&lt;W5),1,0)*IF(AND(V4=0,V5=0),0,1)+IF(X4&gt;Y4,1,0)*2+IF(X4&lt;Y4,1,0)*1</f>
        <v>2</v>
      </c>
      <c r="Y5" s="276"/>
      <c r="Z5" s="274"/>
      <c r="AA5" s="307"/>
      <c r="AB5" s="280"/>
      <c r="AC5" s="316"/>
      <c r="AD5" s="196"/>
      <c r="AE5" s="199"/>
      <c r="AF5" s="202"/>
      <c r="AH5" s="185"/>
      <c r="AI5" s="183"/>
      <c r="AJ5" s="183"/>
      <c r="AK5" s="184"/>
    </row>
    <row r="6" spans="1:37" ht="16.5" thickTop="1" thickBot="1" x14ac:dyDescent="0.3">
      <c r="A6" s="215"/>
      <c r="B6" s="322"/>
      <c r="C6" s="323"/>
      <c r="D6" s="323"/>
      <c r="E6" s="324"/>
      <c r="F6" s="81"/>
      <c r="G6" s="82"/>
      <c r="H6" s="83"/>
      <c r="I6" s="79"/>
      <c r="J6" s="81"/>
      <c r="K6" s="82"/>
      <c r="L6" s="83"/>
      <c r="M6" s="80"/>
      <c r="N6" s="81"/>
      <c r="O6" s="82"/>
      <c r="P6" s="83"/>
      <c r="Q6" s="79"/>
      <c r="R6" s="117"/>
      <c r="S6" s="118"/>
      <c r="T6" s="83"/>
      <c r="U6" s="80"/>
      <c r="V6" s="81"/>
      <c r="W6" s="119"/>
      <c r="X6" s="83"/>
      <c r="Y6" s="80"/>
      <c r="Z6" s="258">
        <f>T7+P7+L7+H7+X7</f>
        <v>0</v>
      </c>
      <c r="AA6" s="307"/>
      <c r="AB6" s="207">
        <f>J6+J7+L6+N6+N7+P6+H6+F6+F7+T6+R6+R7+V6+V7+X6</f>
        <v>0</v>
      </c>
      <c r="AC6" s="209">
        <f>K7+K6+M6+O7+O6+U6+I6+G6+G7+S6+S7+Q6+W6+W7+Y6</f>
        <v>0</v>
      </c>
      <c r="AD6" s="196"/>
      <c r="AE6" s="199"/>
      <c r="AF6" s="202"/>
      <c r="AH6" s="185"/>
      <c r="AI6" s="183"/>
      <c r="AJ6" s="183"/>
      <c r="AK6" s="184"/>
    </row>
    <row r="7" spans="1:37" ht="15.75" thickBot="1" x14ac:dyDescent="0.3">
      <c r="A7" s="216"/>
      <c r="B7" s="325"/>
      <c r="C7" s="326"/>
      <c r="D7" s="326"/>
      <c r="E7" s="327"/>
      <c r="F7" s="79"/>
      <c r="G7" s="84"/>
      <c r="H7" s="275"/>
      <c r="I7" s="276"/>
      <c r="J7" s="85"/>
      <c r="K7" s="84"/>
      <c r="L7" s="317"/>
      <c r="M7" s="318"/>
      <c r="N7" s="85"/>
      <c r="O7" s="84"/>
      <c r="P7" s="317"/>
      <c r="Q7" s="318"/>
      <c r="R7" s="120"/>
      <c r="S7" s="121"/>
      <c r="T7" s="317"/>
      <c r="U7" s="318"/>
      <c r="V7" s="77"/>
      <c r="W7" s="78"/>
      <c r="X7" s="317"/>
      <c r="Y7" s="318"/>
      <c r="Z7" s="274"/>
      <c r="AA7" s="315"/>
      <c r="AB7" s="280"/>
      <c r="AC7" s="316"/>
      <c r="AD7" s="197"/>
      <c r="AE7" s="200"/>
      <c r="AF7" s="203"/>
      <c r="AH7" s="185"/>
      <c r="AI7" s="183"/>
      <c r="AJ7" s="183"/>
      <c r="AK7" s="184"/>
    </row>
    <row r="8" spans="1:37" ht="16.5" thickTop="1" thickBot="1" x14ac:dyDescent="0.3">
      <c r="A8" s="214" t="s">
        <v>198</v>
      </c>
      <c r="B8" s="7">
        <f>G4</f>
        <v>11</v>
      </c>
      <c r="C8" s="8">
        <f>F4</f>
        <v>15</v>
      </c>
      <c r="D8" s="9"/>
      <c r="E8" s="10"/>
      <c r="F8" s="296"/>
      <c r="G8" s="297"/>
      <c r="H8" s="297"/>
      <c r="I8" s="298"/>
      <c r="J8" s="11">
        <v>10</v>
      </c>
      <c r="K8" s="12">
        <v>15</v>
      </c>
      <c r="L8" s="13"/>
      <c r="M8" s="14"/>
      <c r="N8" s="36">
        <v>9</v>
      </c>
      <c r="O8" s="12">
        <v>15</v>
      </c>
      <c r="P8" s="13"/>
      <c r="Q8" s="15"/>
      <c r="R8" s="122">
        <v>15</v>
      </c>
      <c r="S8" s="12">
        <v>9</v>
      </c>
      <c r="T8" s="16">
        <v>11</v>
      </c>
      <c r="U8" s="14">
        <v>4</v>
      </c>
      <c r="V8" s="44">
        <v>15</v>
      </c>
      <c r="W8" s="123">
        <v>0</v>
      </c>
      <c r="X8" s="16"/>
      <c r="Y8" s="14"/>
      <c r="Z8" s="258">
        <f>T9+P9+L9+D9+X9</f>
        <v>7</v>
      </c>
      <c r="AA8" s="306">
        <f>Z8+Z10</f>
        <v>7</v>
      </c>
      <c r="AB8" s="207">
        <f>J8+J9+L8+N8+N9+P8+D8+B8+B9+R8+R9+T8+V8+V9+X8</f>
        <v>123</v>
      </c>
      <c r="AC8" s="209">
        <f>K9+K8+M8+O9+O8+U8+E8+C8+C9+S8+S9+Q8+W8+W9+Y8</f>
        <v>118</v>
      </c>
      <c r="AD8" s="207">
        <f>AB8+AB10</f>
        <v>123</v>
      </c>
      <c r="AE8" s="209">
        <f>AC8+AC10</f>
        <v>118</v>
      </c>
      <c r="AF8" s="201" t="s">
        <v>202</v>
      </c>
      <c r="AH8" s="185">
        <f>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+IF(V8&gt;W8,1,0)+IF(V9&gt;W9,1,0)+IF(X8&gt;Y8,1,0)+IF(V10&gt;W10,1,0)+IF(V11&gt;W11,1,0)+IF(X10&gt;Y10,1,0)+IF(B8&gt;C8,1,0)+IF(B9&gt;C9,1,0)+IF(D8&gt;E8,1,0)+IF(B10&gt;C10,1,0)+IF(B11&gt;C11,1,0)+IF(D10&gt;E10,1,0)</f>
        <v>4</v>
      </c>
      <c r="AI8" s="183">
        <f>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+IF(V8&lt;W8,1,0)+IF(V9&lt;W9,1,0)+IF(X8&lt;Y8,1,0)+IF(V10&lt;W10,1,0)+IF(V11&lt;W11,1,0)+IF(X10&lt;Y10,1,0)+IF(B8&lt;C8,1,0)+IF(B9&lt;C9,1,0)+IF(D8&lt;E8,1,0)+IF(B10&lt;C10,1,0)+IF(B11&lt;C11,1,0)+IF(D10&lt;E10,1,0)</f>
        <v>7</v>
      </c>
      <c r="AJ8" s="183">
        <f t="shared" ref="AJ8" si="0">AH8/AI8</f>
        <v>0.5714285714285714</v>
      </c>
      <c r="AK8" s="184">
        <f t="shared" ref="AK8" si="1">AD8/AE8</f>
        <v>1.0423728813559323</v>
      </c>
    </row>
    <row r="9" spans="1:37" ht="15.75" thickBot="1" x14ac:dyDescent="0.3">
      <c r="A9" s="215"/>
      <c r="B9" s="17">
        <f>G5</f>
        <v>6</v>
      </c>
      <c r="C9" s="18">
        <f>F5</f>
        <v>15</v>
      </c>
      <c r="D9" s="275">
        <f>IF(AND(B8=0,B9=0),0,1)*0+IF(AND(B8&gt;C8,B9&gt;C9),1,0)*2+IF(AND(B8&lt;C8,B9&lt;C9),1,0)*IF(AND(B8=0,B9=0),0,1)+IF(D8&gt;E8,1,0)*2+IF(D8&lt;E8,1,0)*1</f>
        <v>1</v>
      </c>
      <c r="E9" s="276"/>
      <c r="F9" s="299"/>
      <c r="G9" s="300"/>
      <c r="H9" s="300"/>
      <c r="I9" s="301"/>
      <c r="J9" s="19">
        <v>8</v>
      </c>
      <c r="K9" s="20">
        <v>15</v>
      </c>
      <c r="L9" s="275">
        <f>IF(AND(J8=0,J9=0),0,1)*0+IF(AND(J8&gt;K8,J9&gt;K9),1,0)*2+IF(AND(J8&lt;K8,J9&lt;K9),1,0)*IF(AND(J8=0,J9=0),0,1)+IF(L8&gt;M8,1,0)*2+IF(L8&lt;M8,1,0)*1</f>
        <v>1</v>
      </c>
      <c r="M9" s="276"/>
      <c r="N9" s="19">
        <v>11</v>
      </c>
      <c r="O9" s="20">
        <v>15</v>
      </c>
      <c r="P9" s="275">
        <f>IF(AND(N8=0,N9=0),0,1)*0+IF(AND(N8&gt;O8,N9&gt;O9),1,0)*2+IF(AND(N8&lt;O8,N9&lt;O9),1,0)*IF(AND(N8=0,N9=0),0,1)+IF(P8&gt;Q8,1,0)*2+IF(P8&lt;Q8,1,0)*1</f>
        <v>1</v>
      </c>
      <c r="Q9" s="276"/>
      <c r="R9" s="21">
        <v>12</v>
      </c>
      <c r="S9" s="20">
        <v>15</v>
      </c>
      <c r="T9" s="275">
        <f>IF(AND(R8=0,R9=0),0,1)*0+IF(AND(R8&gt;S8,R9&gt;S9),1,0)*2+IF(AND(R8&lt;S8,R9&lt;S9),1,0)*IF(AND(R8=0,R9=0),0,1)+IF(T8&gt;U8,1,0)*2+IF(T8&lt;U8,1,0)*1</f>
        <v>2</v>
      </c>
      <c r="U9" s="276"/>
      <c r="V9" s="20">
        <v>15</v>
      </c>
      <c r="W9" s="43">
        <v>0</v>
      </c>
      <c r="X9" s="275">
        <f>IF(AND(V8=0,V9=0),0,1)*0+IF(AND(V8&gt;W8,V9&gt;W9),1,0)*2+IF(AND(V8&lt;W8,V9&lt;W9),1,0)*IF(AND(V8=0,V9=0),0,1)+IF(X8&gt;Y8,1,0)*2+IF(X8&lt;Y8,1,0)*1</f>
        <v>2</v>
      </c>
      <c r="Y9" s="276"/>
      <c r="Z9" s="274"/>
      <c r="AA9" s="307"/>
      <c r="AB9" s="280"/>
      <c r="AC9" s="316"/>
      <c r="AD9" s="208"/>
      <c r="AE9" s="210"/>
      <c r="AF9" s="202"/>
      <c r="AH9" s="185"/>
      <c r="AI9" s="183"/>
      <c r="AJ9" s="183"/>
      <c r="AK9" s="184"/>
    </row>
    <row r="10" spans="1:37" ht="16.5" thickTop="1" thickBot="1" x14ac:dyDescent="0.3">
      <c r="A10" s="215"/>
      <c r="B10" s="22"/>
      <c r="C10" s="23"/>
      <c r="D10" s="24"/>
      <c r="E10" s="25"/>
      <c r="F10" s="299"/>
      <c r="G10" s="300"/>
      <c r="H10" s="300"/>
      <c r="I10" s="301"/>
      <c r="J10" s="26"/>
      <c r="K10" s="27"/>
      <c r="L10" s="28"/>
      <c r="M10" s="14"/>
      <c r="N10" s="26"/>
      <c r="O10" s="27"/>
      <c r="P10" s="28"/>
      <c r="Q10" s="15"/>
      <c r="R10" s="29"/>
      <c r="S10" s="27"/>
      <c r="T10" s="15"/>
      <c r="U10" s="30"/>
      <c r="V10" s="44"/>
      <c r="W10" s="123"/>
      <c r="X10" s="15"/>
      <c r="Y10" s="30"/>
      <c r="Z10" s="258">
        <f>P11+L11+D11+T11+X11</f>
        <v>0</v>
      </c>
      <c r="AA10" s="307"/>
      <c r="AB10" s="207">
        <f>J10+J11+L10+N10+N11+P10+D10+B10+B11+R10+R11+T10+V10+V11+X10</f>
        <v>0</v>
      </c>
      <c r="AC10" s="209">
        <f>K11+K10+M10+O11+O10+U10+E10+C10+C11+S10+S11+Q10+W10+W11+Y10</f>
        <v>0</v>
      </c>
      <c r="AD10" s="208"/>
      <c r="AE10" s="210"/>
      <c r="AF10" s="202"/>
      <c r="AH10" s="185"/>
      <c r="AI10" s="183"/>
      <c r="AJ10" s="183"/>
      <c r="AK10" s="184"/>
    </row>
    <row r="11" spans="1:37" ht="15.75" thickBot="1" x14ac:dyDescent="0.3">
      <c r="A11" s="216"/>
      <c r="B11" s="31"/>
      <c r="C11" s="32"/>
      <c r="D11" s="275"/>
      <c r="E11" s="276"/>
      <c r="F11" s="312"/>
      <c r="G11" s="313"/>
      <c r="H11" s="313"/>
      <c r="I11" s="314"/>
      <c r="J11" s="33"/>
      <c r="K11" s="34"/>
      <c r="L11" s="275"/>
      <c r="M11" s="276"/>
      <c r="N11" s="33"/>
      <c r="O11" s="34"/>
      <c r="P11" s="317"/>
      <c r="Q11" s="318"/>
      <c r="R11" s="35"/>
      <c r="S11" s="34"/>
      <c r="T11" s="317"/>
      <c r="U11" s="318"/>
      <c r="V11" s="15"/>
      <c r="W11" s="124"/>
      <c r="X11" s="317"/>
      <c r="Y11" s="318"/>
      <c r="Z11" s="274"/>
      <c r="AA11" s="315"/>
      <c r="AB11" s="280"/>
      <c r="AC11" s="316"/>
      <c r="AD11" s="217"/>
      <c r="AE11" s="218"/>
      <c r="AF11" s="203"/>
      <c r="AH11" s="185"/>
      <c r="AI11" s="183"/>
      <c r="AJ11" s="183"/>
      <c r="AK11" s="184"/>
    </row>
    <row r="12" spans="1:37" ht="16.5" thickTop="1" thickBot="1" x14ac:dyDescent="0.3">
      <c r="A12" s="214" t="s">
        <v>77</v>
      </c>
      <c r="B12" s="36">
        <f>K4</f>
        <v>15</v>
      </c>
      <c r="C12" s="12">
        <f>J4</f>
        <v>5</v>
      </c>
      <c r="D12" s="37"/>
      <c r="E12" s="14"/>
      <c r="F12" s="38">
        <f>K8</f>
        <v>15</v>
      </c>
      <c r="G12" s="39">
        <f>J8</f>
        <v>10</v>
      </c>
      <c r="H12" s="40"/>
      <c r="I12" s="15"/>
      <c r="J12" s="296"/>
      <c r="K12" s="297"/>
      <c r="L12" s="297"/>
      <c r="M12" s="298"/>
      <c r="N12" s="36">
        <v>15</v>
      </c>
      <c r="O12" s="12">
        <v>12</v>
      </c>
      <c r="P12" s="13">
        <v>11</v>
      </c>
      <c r="Q12" s="15">
        <v>7</v>
      </c>
      <c r="R12" s="122">
        <v>16</v>
      </c>
      <c r="S12" s="12">
        <v>14</v>
      </c>
      <c r="T12" s="15"/>
      <c r="U12" s="41"/>
      <c r="V12" s="38">
        <v>15</v>
      </c>
      <c r="W12" s="126">
        <v>0</v>
      </c>
      <c r="X12" s="15"/>
      <c r="Y12" s="41"/>
      <c r="Z12" s="258">
        <f>P13+H13+D13+T13+X13</f>
        <v>10</v>
      </c>
      <c r="AA12" s="306">
        <f>Z12+Z14</f>
        <v>10</v>
      </c>
      <c r="AB12" s="207">
        <f>H12+F12+F13+D12+B12+B13+N12+N13+P12+R12+R13+T12+V12+V13+X12</f>
        <v>159</v>
      </c>
      <c r="AC12" s="209">
        <f>I12+G12+G13+E12+C12+C13+O13+O12+U12+S12+S13+Q12+W12+W13+Y12</f>
        <v>91</v>
      </c>
      <c r="AD12" s="207">
        <f>AB12+AB14</f>
        <v>159</v>
      </c>
      <c r="AE12" s="209">
        <f>AC12+AC14</f>
        <v>91</v>
      </c>
      <c r="AF12" s="201" t="s">
        <v>199</v>
      </c>
      <c r="AH12" s="185">
        <f>IF(B12&gt;C12,1,0)+IF(B13&gt;C13,1,0)+IF(D12&gt;E12,1,0)+IF(B14&gt;C14,1,0)+IF(B15&gt;C15,1,0)+IF(D14&gt;E14,1,0)+IF(N12&gt;O12,1,0)+IF(N13&gt;O13,1,0)+IF(P12&gt;Q12,1,0)+IF(N14&gt;O14,1,0)+IF(N15&gt;O15,1,0)+IF(P14&gt;Q14,1,0)+IF(R12&gt;S12,1,0)+IF(R13&gt;S13,1,0)+IF(T12&gt;U12,1,0)+IF(R14&gt;S14,1,0)+IF(R15&gt;S15,1,0)+IF(T14&gt;U14,1,0)+IF(V12&gt;W12,1,0)+IF(V13&gt;W13,1,0)+IF(X12&gt;Y12,1,0)+IF(V14&gt;W14,1,0)+IF(V15&gt;W15,1,0)+IF(X14&gt;Y14,1,0)+IF(F12&gt;G12,1,0)+IF(F13&gt;G13,1,0)+IF(H12&gt;I12,1,0)+IF(F14&gt;G14,1,0)+IF(F15&gt;G15,1,0)+IF(H14&gt;I14,1,0)</f>
        <v>10</v>
      </c>
      <c r="AI12" s="183">
        <f>IF(B12&lt;C12,1,0)+IF(B13&lt;C13,1,0)+IF(D12&lt;E12,1,0)+IF(B14&lt;C14,1,0)+IF(B15&lt;C15,1,0)+IF(D14&lt;E14,1,0)+IF(N12&lt;O12,1,0)+IF(N13&lt;O13,1,0)+IF(P12&lt;Q12,1,0)+IF(N14&lt;O14,1,0)+IF(N15&lt;O15,1,0)+IF(P14&lt;Q14,1,0)+IF(R12&lt;S12,1,0)+IF(R13&lt;S13,1,0)+IF(T12&lt;U12,1,0)+IF(R14&lt;S14,1,0)+IF(R15&lt;S15,1,0)+IF(T14&lt;U14,1,0)+IF(V12&lt;W12,1,0)+IF(V13&lt;W13,1,0)+IF(X12&lt;Y12,1,0)+IF(V14&lt;W14,1,0)+IF(V15&lt;W15,1,0)+IF(X14&lt;Y14,1,0)+IF(F12&lt;G12,1,0)+IF(F13&lt;G13,1,0)+IF(H12&lt;I12,1,0)+IF(F14&lt;G14,1,0)+IF(F15&lt;G15,1,0)+IF(H14&lt;I14,1,0)</f>
        <v>1</v>
      </c>
      <c r="AJ12" s="183">
        <f t="shared" ref="AJ12" si="2">AH12/AI12</f>
        <v>10</v>
      </c>
      <c r="AK12" s="184">
        <f t="shared" ref="AK12" si="3">AD12/AE12</f>
        <v>1.7472527472527473</v>
      </c>
    </row>
    <row r="13" spans="1:37" ht="15.75" thickBot="1" x14ac:dyDescent="0.3">
      <c r="A13" s="215"/>
      <c r="B13" s="19">
        <f>K5</f>
        <v>15</v>
      </c>
      <c r="C13" s="20">
        <f>J5</f>
        <v>10</v>
      </c>
      <c r="D13" s="275">
        <f>IF(AND(B12=0,B13=0),0,1)*0+IF(AND(B12&gt;C12,B13&gt;C13),1,0)*2+IF(AND(B12&lt;C12,B13&lt;C13),1,0)*IF(AND(B12=0,B13=0),0,1)+IF(D12&gt;E12,1,0)*2+IF(D12&lt;E12,1,0)*1</f>
        <v>2</v>
      </c>
      <c r="E13" s="276"/>
      <c r="F13" s="42">
        <f>K9</f>
        <v>15</v>
      </c>
      <c r="G13" s="43">
        <f>J9</f>
        <v>8</v>
      </c>
      <c r="H13" s="275">
        <f>IF(AND(F12=0,F13=0),0,1)*0+IF(AND(F12&gt;G12,F13&gt;G13),1,0)*2+IF(AND(F12&lt;G12,F13&lt;G13),1,0)*IF(AND(F12=0,F13=0),0,1)+IF(H12&gt;I12,1,0)*2+IF(H12&lt;I12,1,0)*1</f>
        <v>2</v>
      </c>
      <c r="I13" s="276"/>
      <c r="J13" s="299"/>
      <c r="K13" s="300"/>
      <c r="L13" s="300"/>
      <c r="M13" s="301"/>
      <c r="N13" s="19">
        <v>12</v>
      </c>
      <c r="O13" s="20">
        <v>15</v>
      </c>
      <c r="P13" s="275">
        <f>IF(AND(N12=0,N13=0),0,1)*0+IF(AND(N12&gt;O12,N13&gt;O13),1,0)*2+IF(AND(N12&lt;O12,N13&lt;O13),1,0)*IF(AND(N12=0,N13=0),0,1)+IF(P12&gt;Q12,1,0)*2+IF(P12&lt;Q12,1,0)*1</f>
        <v>2</v>
      </c>
      <c r="Q13" s="276"/>
      <c r="R13" s="21">
        <v>15</v>
      </c>
      <c r="S13" s="20">
        <v>10</v>
      </c>
      <c r="T13" s="275">
        <f>IF(AND(R12=0,R13=0),0,1)*0+IF(AND(R12&gt;S12,R13&gt;S13),1,0)*2+IF(AND(R12&lt;S12,R13&lt;S13),1,0)*IF(AND(R12=0,R13=0),0,1)+IF(T12&gt;U12,1,0)*2+IF(T12&lt;U12,1,0)*1</f>
        <v>2</v>
      </c>
      <c r="U13" s="276"/>
      <c r="V13" s="20">
        <v>15</v>
      </c>
      <c r="W13" s="43">
        <v>0</v>
      </c>
      <c r="X13" s="275">
        <f>IF(AND(V12=0,V13=0),0,1)*0+IF(AND(V12&gt;W12,V13&gt;W13),1,0)*2+IF(AND(V12&lt;W12,V13&lt;W13),1,0)*IF(AND(V12=0,V13=0),0,1)+IF(X12&gt;Y12,1,0)*2+IF(X12&lt;Y12,1,0)*1</f>
        <v>2</v>
      </c>
      <c r="Y13" s="276"/>
      <c r="Z13" s="274"/>
      <c r="AA13" s="307"/>
      <c r="AB13" s="280"/>
      <c r="AC13" s="316"/>
      <c r="AD13" s="208"/>
      <c r="AE13" s="210"/>
      <c r="AF13" s="202"/>
      <c r="AH13" s="185"/>
      <c r="AI13" s="183"/>
      <c r="AJ13" s="183"/>
      <c r="AK13" s="184"/>
    </row>
    <row r="14" spans="1:37" ht="16.5" thickTop="1" thickBot="1" x14ac:dyDescent="0.3">
      <c r="A14" s="215"/>
      <c r="B14" s="26"/>
      <c r="C14" s="27"/>
      <c r="D14" s="28"/>
      <c r="E14" s="14"/>
      <c r="F14" s="44"/>
      <c r="G14" s="45"/>
      <c r="H14" s="46"/>
      <c r="I14" s="15"/>
      <c r="J14" s="299"/>
      <c r="K14" s="300"/>
      <c r="L14" s="300"/>
      <c r="M14" s="301"/>
      <c r="N14" s="26"/>
      <c r="O14" s="27"/>
      <c r="P14" s="28"/>
      <c r="Q14" s="15"/>
      <c r="R14" s="29"/>
      <c r="S14" s="27"/>
      <c r="T14" s="15"/>
      <c r="U14" s="30"/>
      <c r="V14" s="44"/>
      <c r="W14" s="123"/>
      <c r="X14" s="15"/>
      <c r="Y14" s="30"/>
      <c r="Z14" s="258">
        <f>P15+H15+D15+T15+X15</f>
        <v>0</v>
      </c>
      <c r="AA14" s="307"/>
      <c r="AB14" s="207">
        <f>H14+F14+F15+D14+B14+B15+N14+N15+P14+R14+R15+T14+V14+V15+X14</f>
        <v>0</v>
      </c>
      <c r="AC14" s="209">
        <f>I14+G14+G15+E14+C14+C15+O15+O14+U14+S14+S15+Q14+W14+W15+Y14</f>
        <v>0</v>
      </c>
      <c r="AD14" s="208"/>
      <c r="AE14" s="210"/>
      <c r="AF14" s="202"/>
      <c r="AH14" s="185"/>
      <c r="AI14" s="183"/>
      <c r="AJ14" s="183"/>
      <c r="AK14" s="184"/>
    </row>
    <row r="15" spans="1:37" ht="15.75" thickBot="1" x14ac:dyDescent="0.3">
      <c r="A15" s="216"/>
      <c r="B15" s="33"/>
      <c r="C15" s="34"/>
      <c r="D15" s="275"/>
      <c r="E15" s="276"/>
      <c r="F15" s="34"/>
      <c r="G15" s="47"/>
      <c r="H15" s="275"/>
      <c r="I15" s="276"/>
      <c r="J15" s="312"/>
      <c r="K15" s="313"/>
      <c r="L15" s="313"/>
      <c r="M15" s="314"/>
      <c r="N15" s="33"/>
      <c r="O15" s="34"/>
      <c r="P15" s="275"/>
      <c r="Q15" s="276"/>
      <c r="R15" s="35"/>
      <c r="S15" s="34"/>
      <c r="T15" s="275"/>
      <c r="U15" s="276"/>
      <c r="V15" s="15"/>
      <c r="W15" s="124"/>
      <c r="X15" s="275"/>
      <c r="Y15" s="276"/>
      <c r="Z15" s="274"/>
      <c r="AA15" s="315"/>
      <c r="AB15" s="280"/>
      <c r="AC15" s="316"/>
      <c r="AD15" s="217"/>
      <c r="AE15" s="218"/>
      <c r="AF15" s="203"/>
      <c r="AH15" s="185"/>
      <c r="AI15" s="183"/>
      <c r="AJ15" s="183"/>
      <c r="AK15" s="184"/>
    </row>
    <row r="16" spans="1:37" ht="16.5" thickTop="1" thickBot="1" x14ac:dyDescent="0.3">
      <c r="A16" s="214" t="s">
        <v>78</v>
      </c>
      <c r="B16" s="36">
        <f>O4</f>
        <v>8</v>
      </c>
      <c r="C16" s="12">
        <f>N4</f>
        <v>15</v>
      </c>
      <c r="D16" s="37"/>
      <c r="E16" s="48"/>
      <c r="F16" s="38">
        <f>O8</f>
        <v>15</v>
      </c>
      <c r="G16" s="39">
        <f>N8</f>
        <v>9</v>
      </c>
      <c r="H16" s="40"/>
      <c r="I16" s="49"/>
      <c r="J16" s="36">
        <f>O12</f>
        <v>12</v>
      </c>
      <c r="K16" s="12">
        <f>N12</f>
        <v>15</v>
      </c>
      <c r="L16" s="37">
        <f>Q12</f>
        <v>7</v>
      </c>
      <c r="M16" s="48">
        <f>P12</f>
        <v>11</v>
      </c>
      <c r="N16" s="296"/>
      <c r="O16" s="297"/>
      <c r="P16" s="297"/>
      <c r="Q16" s="298"/>
      <c r="R16" s="50">
        <v>16</v>
      </c>
      <c r="S16" s="51">
        <v>14</v>
      </c>
      <c r="T16" s="52"/>
      <c r="U16" s="53"/>
      <c r="V16" s="50">
        <v>15</v>
      </c>
      <c r="W16" s="8">
        <v>0</v>
      </c>
      <c r="X16" s="52"/>
      <c r="Y16" s="53"/>
      <c r="Z16" s="258">
        <f>H17+D17+L17+T17+X17</f>
        <v>8</v>
      </c>
      <c r="AA16" s="306">
        <f>Z16+Z18</f>
        <v>8</v>
      </c>
      <c r="AB16" s="207">
        <f>J16+J17+L16+B16+B17+D16+F16+F17+H16+R16+R17+T16+V16+V17+X16</f>
        <v>135</v>
      </c>
      <c r="AC16" s="209">
        <f>K17+K16+M16+C17+C16+E16+I16+G16+G17+S16+S17+U16+W16+W17+Y16</f>
        <v>113</v>
      </c>
      <c r="AD16" s="207">
        <f>AB16+AB18</f>
        <v>135</v>
      </c>
      <c r="AE16" s="209">
        <f>AC16+AC18</f>
        <v>113</v>
      </c>
      <c r="AF16" s="201" t="s">
        <v>201</v>
      </c>
      <c r="AH16" s="185">
        <f>IF(J16&gt;K16,1,0)+IF(J17&gt;K17,1,0)+IF(L16&gt;M16,1,0)+IF(J18&gt;K18,1,0)+IF(J19&gt;K19,1,0)+IF(L18&gt;M18,1,0)+IF(B16&gt;C16,1,0)+IF(B17&gt;C17,1,0)+IF(D16&gt;E16,1,0)+IF(B18&gt;C18,1,0)+IF(B19&gt;C19,1,0)+IF(D18&gt;E18,1,0)+IF(R16&gt;S16,1,0)+IF(R17&gt;S17,1,0)+IF(T16&gt;U16,1,0)+IF(R18&gt;S18,1,0)+IF(R19&gt;S19,1,0)+IF(T18&gt;U18,1,0)+IF(V16&gt;W16,1,0)+IF(V17&gt;W17,1,0)+IF(X16&gt;Y16,1,0)+IF(V18&gt;W18,1,0)+IF(V19&gt;W19,1,0)+IF(X18&gt;Y18,1,0)+IF(F16&gt;G16,1,0)+IF(F17&gt;G17,1,0)+IF(H16&gt;I16,1,0)+IF(F18&gt;G18,1,0)+IF(F19&gt;G19,1,0)+IF(H18&gt;I18,1,0)</f>
        <v>7</v>
      </c>
      <c r="AI16" s="183">
        <f>IF(J16&lt;K16,1,0)+IF(J17&lt;K17,1,0)+IF(L16&lt;M16,1,0)+IF(J18&lt;K18,1,0)+IF(J19&lt;K19,1,0)+IF(L18&lt;M18,1,0)+IF(B16&lt;C16,1,0)+IF(B17&lt;C17,1,0)+IF(D16&lt;E16,1,0)+IF(B18&lt;C18,1,0)+IF(B19&lt;C19,1,0)+IF(D18&lt;E18,1,0)+IF(R16&lt;S16,1,0)+IF(R17&lt;S17,1,0)+IF(T16&lt;U16,1,0)+IF(R18&lt;S18,1,0)+IF(R19&lt;S19,1,0)+IF(T18&lt;U18,1,0)+IF(V16&lt;W16,1,0)+IF(V17&lt;W17,1,0)+IF(X16&lt;Y16,1,0)+IF(V18&lt;W18,1,0)+IF(V19&lt;W19,1,0)+IF(X18&lt;Y18,1,0)+IF(F16&lt;G16,1,0)+IF(F17&lt;G17,1,0)+IF(H16&lt;I16,1,0)+IF(F18&lt;G18,1,0)+IF(F19&lt;G19,1,0)+IF(H18&lt;I18,1,0)</f>
        <v>4</v>
      </c>
      <c r="AJ16" s="183">
        <f t="shared" ref="AJ16" si="4">AH16/AI16</f>
        <v>1.75</v>
      </c>
      <c r="AK16" s="184">
        <f t="shared" ref="AK16" si="5">AD16/AE16</f>
        <v>1.1946902654867257</v>
      </c>
    </row>
    <row r="17" spans="1:37" ht="15.75" thickBot="1" x14ac:dyDescent="0.3">
      <c r="A17" s="215"/>
      <c r="B17" s="19">
        <f>O5</f>
        <v>2</v>
      </c>
      <c r="C17" s="20">
        <f>N5</f>
        <v>15</v>
      </c>
      <c r="D17" s="275">
        <f>IF(AND(B16=0,B17=0),0,1)*0+IF(AND(B16&gt;C16,B17&gt;C17),1,0)*2+IF(AND(B16&lt;C16,B17&lt;C17),1,0)*IF(AND(B16=0,B17=0),0,1)+IF(D16&gt;E16,1,0)*2+IF(D16&lt;E16,1,0)*1</f>
        <v>1</v>
      </c>
      <c r="E17" s="276"/>
      <c r="F17" s="20">
        <f>O9</f>
        <v>15</v>
      </c>
      <c r="G17" s="43">
        <f>N9</f>
        <v>11</v>
      </c>
      <c r="H17" s="275">
        <f>IF(AND(F16=0,F17=0),0,1)*0+IF(AND(F16&gt;G16,F17&gt;G17),1,0)*2+IF(AND(F16&lt;G16,F17&lt;G17),1,0)*IF(AND(F16=0,F17=0),0,1)+IF(H16&gt;I16,1,0)*2+IF(H16&lt;I16,1,0)*1</f>
        <v>2</v>
      </c>
      <c r="I17" s="276"/>
      <c r="J17" s="19">
        <f>O13</f>
        <v>15</v>
      </c>
      <c r="K17" s="20">
        <f>N13</f>
        <v>12</v>
      </c>
      <c r="L17" s="275">
        <f>IF(AND(J16=0,J17=0),0,1)*0+IF(AND(J16&gt;K16,J17&gt;K17),1,0)*2+IF(AND(J16&lt;K16,J17&lt;K17),1,0)*IF(AND(J16=0,J17=0),0,1)+IF(L16&gt;M16,1,0)*2+IF(L16&lt;M16,1,0)*1</f>
        <v>1</v>
      </c>
      <c r="M17" s="276"/>
      <c r="N17" s="299"/>
      <c r="O17" s="300"/>
      <c r="P17" s="300"/>
      <c r="Q17" s="301"/>
      <c r="R17" s="54">
        <v>15</v>
      </c>
      <c r="S17" s="55">
        <v>11</v>
      </c>
      <c r="T17" s="275">
        <f>IF(AND(R16=0,R17=0),0,1)*0+IF(AND(R16&gt;S16,R17&gt;S17),1,0)*2+IF(AND(R16&lt;S16,R17&lt;S17),1,0)*IF(AND(R16=0,R17=0),0,1)+IF(T16&gt;U16,1,0)*2+IF(T16&lt;U16,1,0)*1</f>
        <v>2</v>
      </c>
      <c r="U17" s="276"/>
      <c r="V17" s="55">
        <v>15</v>
      </c>
      <c r="W17" s="18">
        <v>0</v>
      </c>
      <c r="X17" s="275">
        <f>IF(AND(V16=0,V17=0),0,1)*0+IF(AND(V16&gt;W16,V17&gt;W17),1,0)*2+IF(AND(V16&lt;W16,V17&lt;W17),1,0)*IF(AND(V16=0,V17=0),0,1)+IF(X16&gt;Y16,1,0)*2+IF(X16&lt;Y16,1,0)*1</f>
        <v>2</v>
      </c>
      <c r="Y17" s="276"/>
      <c r="Z17" s="274"/>
      <c r="AA17" s="307"/>
      <c r="AB17" s="280"/>
      <c r="AC17" s="316"/>
      <c r="AD17" s="208"/>
      <c r="AE17" s="210"/>
      <c r="AF17" s="202"/>
      <c r="AH17" s="185"/>
      <c r="AI17" s="183"/>
      <c r="AJ17" s="183"/>
      <c r="AK17" s="184"/>
    </row>
    <row r="18" spans="1:37" ht="16.5" thickTop="1" thickBot="1" x14ac:dyDescent="0.3">
      <c r="A18" s="215"/>
      <c r="B18" s="26"/>
      <c r="C18" s="27"/>
      <c r="D18" s="56"/>
      <c r="E18" s="14"/>
      <c r="F18" s="44"/>
      <c r="G18" s="45"/>
      <c r="H18" s="57"/>
      <c r="I18" s="15"/>
      <c r="J18" s="26"/>
      <c r="K18" s="27"/>
      <c r="L18" s="56"/>
      <c r="M18" s="14"/>
      <c r="N18" s="299"/>
      <c r="O18" s="300"/>
      <c r="P18" s="300"/>
      <c r="Q18" s="301"/>
      <c r="R18" s="58"/>
      <c r="S18" s="59"/>
      <c r="T18" s="60"/>
      <c r="U18" s="61"/>
      <c r="V18" s="22"/>
      <c r="W18" s="23"/>
      <c r="X18" s="60"/>
      <c r="Y18" s="61"/>
      <c r="Z18" s="258">
        <f>D19+H19+L19+T19+X19</f>
        <v>0</v>
      </c>
      <c r="AA18" s="307"/>
      <c r="AB18" s="207">
        <f>F19+J19+R18+R19+T18+J18+L18+B18+D18+F18+H18+B19+V18+V19+X18</f>
        <v>0</v>
      </c>
      <c r="AC18" s="209">
        <f>K18+M18+C18+E18+I18+G18+C19+G19+K19+S18+S19+U18+W18+W19+Y18</f>
        <v>0</v>
      </c>
      <c r="AD18" s="208"/>
      <c r="AE18" s="210"/>
      <c r="AF18" s="202"/>
      <c r="AH18" s="185"/>
      <c r="AI18" s="183"/>
      <c r="AJ18" s="183"/>
      <c r="AK18" s="184"/>
    </row>
    <row r="19" spans="1:37" ht="15.75" thickBot="1" x14ac:dyDescent="0.3">
      <c r="A19" s="216"/>
      <c r="B19" s="33"/>
      <c r="C19" s="34"/>
      <c r="D19" s="275"/>
      <c r="E19" s="276"/>
      <c r="F19" s="34"/>
      <c r="G19" s="47"/>
      <c r="H19" s="275"/>
      <c r="I19" s="276"/>
      <c r="J19" s="33"/>
      <c r="K19" s="34"/>
      <c r="L19" s="275"/>
      <c r="M19" s="276"/>
      <c r="N19" s="312"/>
      <c r="O19" s="313"/>
      <c r="P19" s="313"/>
      <c r="Q19" s="314"/>
      <c r="R19" s="62"/>
      <c r="S19" s="63"/>
      <c r="T19" s="275"/>
      <c r="U19" s="276"/>
      <c r="V19" s="63"/>
      <c r="W19" s="32"/>
      <c r="X19" s="275"/>
      <c r="Y19" s="276"/>
      <c r="Z19" s="305"/>
      <c r="AA19" s="315"/>
      <c r="AB19" s="217"/>
      <c r="AC19" s="218"/>
      <c r="AD19" s="217"/>
      <c r="AE19" s="218"/>
      <c r="AF19" s="203"/>
      <c r="AH19" s="185"/>
      <c r="AI19" s="183"/>
      <c r="AJ19" s="183"/>
      <c r="AK19" s="184"/>
    </row>
    <row r="20" spans="1:37" ht="16.5" thickTop="1" thickBot="1" x14ac:dyDescent="0.3">
      <c r="A20" s="214" t="s">
        <v>79</v>
      </c>
      <c r="B20" s="36">
        <f>S4</f>
        <v>13</v>
      </c>
      <c r="C20" s="64">
        <f>R4</f>
        <v>15</v>
      </c>
      <c r="D20" s="40"/>
      <c r="E20" s="48"/>
      <c r="F20" s="38">
        <f>S8</f>
        <v>9</v>
      </c>
      <c r="G20" s="39">
        <f>R8</f>
        <v>15</v>
      </c>
      <c r="H20" s="40">
        <f>U8</f>
        <v>4</v>
      </c>
      <c r="I20" s="15">
        <f>T8</f>
        <v>11</v>
      </c>
      <c r="J20" s="36">
        <f>S12</f>
        <v>14</v>
      </c>
      <c r="K20" s="64">
        <f>R12</f>
        <v>16</v>
      </c>
      <c r="L20" s="40"/>
      <c r="M20" s="14"/>
      <c r="N20" s="50">
        <f>S16</f>
        <v>14</v>
      </c>
      <c r="O20" s="65">
        <f>R16</f>
        <v>16</v>
      </c>
      <c r="P20" s="9"/>
      <c r="Q20" s="25"/>
      <c r="R20" s="296"/>
      <c r="S20" s="297"/>
      <c r="T20" s="297"/>
      <c r="U20" s="298"/>
      <c r="V20" s="50">
        <v>15</v>
      </c>
      <c r="W20" s="8">
        <v>0</v>
      </c>
      <c r="X20" s="60"/>
      <c r="Y20" s="53"/>
      <c r="Z20" s="258">
        <f>P21+L21+H21+D21+X21</f>
        <v>6</v>
      </c>
      <c r="AA20" s="306">
        <f>Z20+Z22</f>
        <v>6</v>
      </c>
      <c r="AB20" s="207">
        <f>P20+N20+N21+L20+J20+J21+H20+F20+F21+D20+B20+B21+V20+V21+X20</f>
        <v>128</v>
      </c>
      <c r="AC20" s="209">
        <f>Q20+O20+O21+M20+K20+K21+I20+G20+G21+E20+C20+C21+W20+W21+Y20</f>
        <v>130</v>
      </c>
      <c r="AD20" s="207">
        <f>AB20+AB22</f>
        <v>128</v>
      </c>
      <c r="AE20" s="209">
        <f>AC20+AC22</f>
        <v>130</v>
      </c>
      <c r="AF20" s="201" t="s">
        <v>203</v>
      </c>
      <c r="AH20" s="185">
        <f>IF(J20&gt;K20,1,0)+IF(J21&gt;K21,1,0)+IF(L20&gt;M20,1,0)+IF(J22&gt;K22,1,0)+IF(J23&gt;K23,1,0)+IF(L22&gt;M22,1,0)+IF(N20&gt;O20,1,0)+IF(N21&gt;O21,1,0)+IF(P20&gt;Q20,1,0)+IF(N22&gt;O22,1,0)+IF(N23&gt;O23,1,0)+IF(P22&gt;Q22,1,0)+IF(B20&gt;C20,1,0)+IF(B21&gt;C21,1,0)+IF(D20&gt;E20,1,0)+IF(B22&gt;C22,1,0)+IF(B23&gt;C23,1,0)+IF(D22&gt;E22,1,0)+IF(V20&gt;W20,1,0)+IF(V21&gt;W21,1,0)+IF(X20&gt;Y20,1,0)+IF(V22&gt;W22,1,0)+IF(V23&gt;W23,1,0)+IF(X22&gt;Y22,1,0)+IF(F20&gt;G20,1,0)+IF(F21&gt;G21,1,0)+IF(H20&gt;I20,1,0)+IF(F22&gt;G22,1,0)+IF(F23&gt;G23,1,0)+IF(H22&gt;I22,1,0)</f>
        <v>3</v>
      </c>
      <c r="AI20" s="183">
        <f>IF(J20&lt;K20,1,0)+IF(J21&lt;K21,1,0)+IF(L20&lt;M20,1,0)+IF(J22&lt;K22,1,0)+IF(J23&lt;K23,1,0)+IF(L22&lt;M22,1,0)+IF(N20&lt;O20,1,0)+IF(N21&lt;O21,1,0)+IF(P20&lt;Q20,1,0)+IF(N22&lt;O22,1,0)+IF(N23&lt;O23,1,0)+IF(P22&lt;Q22,1,0)+IF(B20&lt;C20,1,0)+IF(B21&lt;C21,1,0)+IF(D20&lt;E20,1,0)+IF(B22&lt;C22,1,0)+IF(B23&lt;C23,1,0)+IF(D22&lt;E22,1,0)+IF(V20&lt;W20,1,0)+IF(V21&lt;W21,1,0)+IF(X20&lt;Y20,1,0)+IF(V22&lt;W22,1,0)+IF(V23&lt;W23,1,0)+IF(X22&lt;Y22,1,0)+IF(F20&lt;G20,1,0)+IF(F21&lt;G21,1,0)+IF(H20&lt;I20,1,0)+IF(F22&lt;G22,1,0)+IF(F23&lt;G23,1,0)+IF(H22&lt;I22,1,0)</f>
        <v>8</v>
      </c>
      <c r="AJ20" s="183">
        <f t="shared" ref="AJ20" si="6">AH20/AI20</f>
        <v>0.375</v>
      </c>
      <c r="AK20" s="184">
        <f t="shared" ref="AK20" si="7">AD20/AE20</f>
        <v>0.98461538461538467</v>
      </c>
    </row>
    <row r="21" spans="1:37" ht="15.75" thickBot="1" x14ac:dyDescent="0.3">
      <c r="A21" s="215"/>
      <c r="B21" s="19">
        <f>S5</f>
        <v>8</v>
      </c>
      <c r="C21" s="20">
        <f>R5</f>
        <v>15</v>
      </c>
      <c r="D21" s="275">
        <f>IF(AND(B20=0,B21=0),0,1)*0+IF(AND(B20&gt;C20,B21&gt;C21),1,0)*2+IF(AND(B20&lt;C20,B21&lt;C21),1,0)*IF(AND(B20=0,B21=0),0,1)+IF(D20&gt;E20,1,0)*2+IF(D20&lt;E20,1,0)*1</f>
        <v>1</v>
      </c>
      <c r="E21" s="276"/>
      <c r="F21" s="20">
        <f>S9</f>
        <v>15</v>
      </c>
      <c r="G21" s="43">
        <f>R9</f>
        <v>12</v>
      </c>
      <c r="H21" s="275">
        <f>IF(AND(F20=0,F21=0),0,1)*0+IF(AND(F20&gt;G20,F21&gt;G21),1,0)*2+IF(AND(F20&lt;G20,F21&lt;G21),1,0)*IF(AND(F20=0,F21=0),0,1)+IF(H20&gt;I20,1,0)*2+IF(H20&lt;I20,1,0)*1</f>
        <v>1</v>
      </c>
      <c r="I21" s="276"/>
      <c r="J21" s="19">
        <f>S13</f>
        <v>10</v>
      </c>
      <c r="K21" s="20">
        <f>R13</f>
        <v>15</v>
      </c>
      <c r="L21" s="275">
        <f>IF(AND(J20=0,J21=0),0,1)*0+IF(AND(J20&gt;K20,J21&gt;K21),1,0)*2+IF(AND(J20&lt;K20,J21&lt;K21),1,0)*IF(AND(J20=0,J21=0),0,1)+IF(L20&gt;M20,1,0)*2+IF(L20&lt;M20,1,0)*1</f>
        <v>1</v>
      </c>
      <c r="M21" s="276"/>
      <c r="N21" s="54">
        <f>S17</f>
        <v>11</v>
      </c>
      <c r="O21" s="55">
        <f>R17</f>
        <v>15</v>
      </c>
      <c r="P21" s="275">
        <f>IF(AND(N20=0,N21=0),0,1)*0+IF(AND(N20&gt;O20,N21&gt;O21),1,0)*2+IF(AND(N20&lt;O20,N21&lt;O21),1,0)*IF(AND(N20=0,N21=0),0,1)+IF(P20&gt;Q20,1,0)*2+IF(P20&lt;Q20,1,0)*1</f>
        <v>1</v>
      </c>
      <c r="Q21" s="276"/>
      <c r="R21" s="299"/>
      <c r="S21" s="300"/>
      <c r="T21" s="300"/>
      <c r="U21" s="301"/>
      <c r="V21" s="17">
        <v>15</v>
      </c>
      <c r="W21" s="127">
        <v>0</v>
      </c>
      <c r="X21" s="275">
        <f>IF(AND(V20=0,V21=0),0,1)*0+IF(AND(V20&gt;W20,V21&gt;W21),1,0)*2+IF(AND(V20&lt;W20,V21&lt;W21),1,0)*IF(AND(V20=0,V21=0),0,1)+IF(X20&gt;Y20,1,0)*2+IF(X20&lt;Y20,1,0)*1</f>
        <v>2</v>
      </c>
      <c r="Y21" s="276"/>
      <c r="Z21" s="305"/>
      <c r="AA21" s="307"/>
      <c r="AB21" s="217"/>
      <c r="AC21" s="218"/>
      <c r="AD21" s="208"/>
      <c r="AE21" s="210"/>
      <c r="AF21" s="202"/>
      <c r="AH21" s="185"/>
      <c r="AI21" s="183"/>
      <c r="AJ21" s="183"/>
      <c r="AK21" s="184"/>
    </row>
    <row r="22" spans="1:37" ht="16.5" thickTop="1" thickBot="1" x14ac:dyDescent="0.3">
      <c r="A22" s="215"/>
      <c r="B22" s="26"/>
      <c r="C22" s="27"/>
      <c r="D22" s="57"/>
      <c r="E22" s="14"/>
      <c r="F22" s="44"/>
      <c r="G22" s="45"/>
      <c r="H22" s="57"/>
      <c r="I22" s="15"/>
      <c r="J22" s="26"/>
      <c r="K22" s="66"/>
      <c r="L22" s="57"/>
      <c r="M22" s="14"/>
      <c r="N22" s="58"/>
      <c r="O22" s="67"/>
      <c r="P22" s="128"/>
      <c r="Q22" s="25"/>
      <c r="R22" s="299"/>
      <c r="S22" s="300"/>
      <c r="T22" s="300"/>
      <c r="U22" s="301"/>
      <c r="V22" s="58"/>
      <c r="W22" s="23"/>
      <c r="X22" s="60"/>
      <c r="Y22" s="61"/>
      <c r="Z22" s="258">
        <f>P23+L23+H23+D23+X23</f>
        <v>0</v>
      </c>
      <c r="AA22" s="307"/>
      <c r="AB22" s="309">
        <f>P22+N22+N23+L22+J22+J23+H22+F22+F23+D22+B22+B23+V22+V23+X22</f>
        <v>0</v>
      </c>
      <c r="AC22" s="310">
        <f>Q22+O22+O23+M22+K22+K23+I22+G22+G23+E22+C22+C23+W22+W23+Y22</f>
        <v>0</v>
      </c>
      <c r="AD22" s="208"/>
      <c r="AE22" s="210"/>
      <c r="AF22" s="202"/>
      <c r="AH22" s="185"/>
      <c r="AI22" s="183"/>
      <c r="AJ22" s="183"/>
      <c r="AK22" s="184"/>
    </row>
    <row r="23" spans="1:37" ht="16.5" thickTop="1" thickBot="1" x14ac:dyDescent="0.3">
      <c r="A23" s="216"/>
      <c r="B23" s="33"/>
      <c r="C23" s="34"/>
      <c r="D23" s="275"/>
      <c r="E23" s="276"/>
      <c r="F23" s="34"/>
      <c r="G23" s="47"/>
      <c r="H23" s="275"/>
      <c r="I23" s="276"/>
      <c r="J23" s="33"/>
      <c r="K23" s="34"/>
      <c r="L23" s="275"/>
      <c r="M23" s="276"/>
      <c r="N23" s="62"/>
      <c r="O23" s="63"/>
      <c r="P23" s="275"/>
      <c r="Q23" s="276"/>
      <c r="R23" s="312"/>
      <c r="S23" s="313"/>
      <c r="T23" s="313"/>
      <c r="U23" s="314"/>
      <c r="V23" s="129"/>
      <c r="W23" s="60"/>
      <c r="X23" s="275"/>
      <c r="Y23" s="276"/>
      <c r="Z23" s="305"/>
      <c r="AA23" s="307"/>
      <c r="AB23" s="309"/>
      <c r="AC23" s="310"/>
      <c r="AD23" s="217"/>
      <c r="AE23" s="218"/>
      <c r="AF23" s="203"/>
      <c r="AH23" s="185"/>
      <c r="AI23" s="183"/>
      <c r="AJ23" s="204"/>
      <c r="AK23" s="311"/>
    </row>
    <row r="24" spans="1:37" ht="16.5" thickTop="1" thickBot="1" x14ac:dyDescent="0.3">
      <c r="A24" s="214" t="s">
        <v>80</v>
      </c>
      <c r="B24" s="36">
        <f>W4</f>
        <v>0</v>
      </c>
      <c r="C24" s="64">
        <f>V4</f>
        <v>15</v>
      </c>
      <c r="D24" s="40"/>
      <c r="E24" s="14"/>
      <c r="F24" s="38">
        <f>W8</f>
        <v>0</v>
      </c>
      <c r="G24" s="39">
        <f>V8</f>
        <v>15</v>
      </c>
      <c r="H24" s="40"/>
      <c r="I24" s="15"/>
      <c r="J24" s="36">
        <f>W12</f>
        <v>0</v>
      </c>
      <c r="K24" s="12">
        <f>V12</f>
        <v>15</v>
      </c>
      <c r="L24" s="15"/>
      <c r="M24" s="125"/>
      <c r="N24" s="50">
        <f>W16</f>
        <v>0</v>
      </c>
      <c r="O24" s="51">
        <f>V16</f>
        <v>15</v>
      </c>
      <c r="P24" s="60"/>
      <c r="Q24" s="53"/>
      <c r="R24" s="130">
        <f>W20</f>
        <v>0</v>
      </c>
      <c r="S24" s="131">
        <f>V20</f>
        <v>15</v>
      </c>
      <c r="T24" s="132"/>
      <c r="U24" s="133"/>
      <c r="V24" s="296"/>
      <c r="W24" s="297"/>
      <c r="X24" s="297"/>
      <c r="Y24" s="298"/>
      <c r="Z24" s="328">
        <f>D25+H25+L25+P25+T25</f>
        <v>0</v>
      </c>
      <c r="AA24" s="330">
        <f>Z24+Z26</f>
        <v>0</v>
      </c>
      <c r="AB24" s="333">
        <f>B24+B25+D24+F24+F25+H24+J24+J25+L24+N24+N25+P24+R24+R25+T24</f>
        <v>0</v>
      </c>
      <c r="AC24" s="334">
        <f>C24+C25+E24+G24+G25+I24+K24+K25+M24+O24+O25+Q24+S24+S25+U24</f>
        <v>150</v>
      </c>
      <c r="AD24" s="337">
        <f>AB24+AB26</f>
        <v>0</v>
      </c>
      <c r="AE24" s="210">
        <f>AC24+AC26</f>
        <v>150</v>
      </c>
      <c r="AF24" s="201"/>
      <c r="AH24" s="185">
        <f>IF(J24&gt;K24,1,0)+IF(J25&gt;K25,1,0)+IF(L24&gt;M24,1,0)+IF(J26&gt;K26,1,0)+IF(J27&gt;K27,1,0)+IF(L26&gt;M26,1,0)+IF(N24&gt;O24,1,0)+IF(N25&gt;O25,1,0)+IF(P24&gt;Q24,1,0)+IF(N26&gt;O26,1,0)+IF(N27&gt;O27,1,0)+IF(P26&gt;Q26,1,0)+IF(R24&gt;S24,1,0)+IF(R25&gt;S25,1,0)+IF(T24&gt;U24,1,0)+IF(R26&gt;S26,1,0)+IF(R27&gt;S27,1,0)+IF(T26&gt;U26,1,0)+IF(B24&gt;C24,1,0)+IF(B25&gt;C25,1,0)+IF(D24&gt;E24,1,0)+IF(B26&gt;C26,1,0)+IF(B27&gt;C27,1,0)+IF(D26&gt;E26,1,0)+IF(F24&gt;G24,1,0)+IF(F25&gt;G25,1,0)+IF(H24&gt;I24,1,0)+IF(F26&gt;G26,1,0)+IF(F27&gt;G27,1,0)+IF(H26&gt;I26,1,0)</f>
        <v>0</v>
      </c>
      <c r="AI24" s="183">
        <f>IF(J24&lt;K24,1,0)+IF(J25&lt;K25,1,0)+IF(L24&lt;M24,1,0)+IF(J26&lt;K26,1,0)+IF(J27&lt;K27,1,0)+IF(L26&lt;M26,1,0)+IF(N24&lt;O24,1,0)+IF(N25&lt;O25,1,0)+IF(P24&lt;Q24,1,0)+IF(N26&lt;O26,1,0)+IF(N27&lt;O27,1,0)+IF(P26&lt;Q26,1,0)+IF(R24&lt;S24,1,0)+IF(R25&lt;S25,1,0)+IF(T24&lt;U24,1,0)+IF(R26&lt;S26,1,0)+IF(R27&lt;S27,1,0)+IF(T26&lt;U26,1,0)+IF(B24&lt;C24,1,0)+IF(B25&lt;C25,1,0)+IF(D24&lt;E24,1,0)+IF(B26&lt;C26,1,0)+IF(B27&lt;C27,1,0)+IF(D26&lt;E26,1,0)+IF(F24&lt;G24,1,0)+IF(F25&lt;G25,1,0)+IF(H24&lt;I24,1,0)+IF(F26&lt;G26,1,0)+IF(F27&lt;G27,1,0)+IF(H26&lt;I26,1,0)</f>
        <v>10</v>
      </c>
      <c r="AJ24" s="183">
        <f>AH24/AI24</f>
        <v>0</v>
      </c>
      <c r="AK24" s="184">
        <f t="shared" ref="AK24" si="8">AD24/AE24</f>
        <v>0</v>
      </c>
    </row>
    <row r="25" spans="1:37" ht="16.5" thickTop="1" thickBot="1" x14ac:dyDescent="0.3">
      <c r="A25" s="215"/>
      <c r="B25" s="19">
        <f>W5</f>
        <v>0</v>
      </c>
      <c r="C25" s="20">
        <f>V5</f>
        <v>15</v>
      </c>
      <c r="D25" s="275">
        <f>IF(AND(B24=0,B25=0),0,1)*0+IF(AND(B24&gt;C24,B25&gt;C25),1,0)*2+IF(AND(B24&lt;C24,B25&lt;C25),1,0)*IF(AND(B24=0,B25=0),0,1)+IF(D24&gt;E24,1,0)*2+IF(D24&lt;E24,1,0)*1</f>
        <v>0</v>
      </c>
      <c r="E25" s="276"/>
      <c r="F25" s="20">
        <f>W9</f>
        <v>0</v>
      </c>
      <c r="G25" s="43">
        <f>V9</f>
        <v>15</v>
      </c>
      <c r="H25" s="275">
        <f>IF(AND(F24=0,F25=0),0,1)*0+IF(AND(F24&gt;G24,F25&gt;G25),1,0)*2+IF(AND(F24&lt;G24,F25&lt;G25),1,0)*IF(AND(F24=0,F25=0),0,1)+IF(H24&gt;I24,1,0)*2+IF(H24&lt;I24,1,0)*1</f>
        <v>0</v>
      </c>
      <c r="I25" s="276"/>
      <c r="J25" s="19">
        <f>W13</f>
        <v>0</v>
      </c>
      <c r="K25" s="20">
        <f>V13</f>
        <v>15</v>
      </c>
      <c r="L25" s="275">
        <f>IF(AND(J24=0,J25=0),0,1)*0+IF(AND(J24&gt;K24,J25&gt;K25),1,0)*2+IF(AND(J24&lt;K24,J25&lt;K25),1,0)*IF(AND(J24=0,J25=0),0,1)+IF(L24&gt;M24,1,0)*2+IF(L24&lt;M24,1,0)*1</f>
        <v>0</v>
      </c>
      <c r="M25" s="276"/>
      <c r="N25" s="54">
        <f>W17</f>
        <v>0</v>
      </c>
      <c r="O25" s="55">
        <f>V17</f>
        <v>15</v>
      </c>
      <c r="P25" s="275">
        <f>IF(AND(N24=0,N25=0),0,1)*0+IF(AND(N24&gt;O24,N25&gt;O25),1,0)*2+IF(AND(N24&lt;O24,N25&lt;O25),1,0)*IF(AND(N24=0,N25=0),0,1)+IF(P24&gt;Q24,1,0)*2+IF(P24&lt;Q24,1,0)*1</f>
        <v>0</v>
      </c>
      <c r="Q25" s="276"/>
      <c r="R25" s="134">
        <f>W21</f>
        <v>0</v>
      </c>
      <c r="S25" s="135">
        <f>V21</f>
        <v>15</v>
      </c>
      <c r="T25" s="275">
        <f>IF(AND(R24=0,R25=0),0,1)*0+IF(AND(R24&gt;S24,R25&gt;S25),1,0)*2+IF(AND(R24&lt;S24,R25&lt;S25),1,0)*IF(AND(R24=0,R25=0),0,1)+IF(T24&gt;U24,1,0)*2+IF(T24&lt;U24,1,0)*1</f>
        <v>0</v>
      </c>
      <c r="U25" s="276"/>
      <c r="V25" s="299"/>
      <c r="W25" s="300"/>
      <c r="X25" s="300"/>
      <c r="Y25" s="301"/>
      <c r="Z25" s="329"/>
      <c r="AA25" s="331"/>
      <c r="AB25" s="333"/>
      <c r="AC25" s="334"/>
      <c r="AD25" s="337"/>
      <c r="AE25" s="210"/>
      <c r="AF25" s="202"/>
      <c r="AH25" s="185"/>
      <c r="AI25" s="183"/>
      <c r="AJ25" s="183"/>
      <c r="AK25" s="184"/>
    </row>
    <row r="26" spans="1:37" ht="15.75" thickBot="1" x14ac:dyDescent="0.3">
      <c r="A26" s="215"/>
      <c r="B26" s="26"/>
      <c r="C26" s="66"/>
      <c r="D26" s="46"/>
      <c r="E26" s="14"/>
      <c r="F26" s="44"/>
      <c r="G26" s="45"/>
      <c r="H26" s="46"/>
      <c r="I26" s="15"/>
      <c r="J26" s="26"/>
      <c r="K26" s="27"/>
      <c r="L26" s="15"/>
      <c r="M26" s="30"/>
      <c r="N26" s="58"/>
      <c r="O26" s="59"/>
      <c r="P26" s="60"/>
      <c r="Q26" s="61"/>
      <c r="R26" s="136"/>
      <c r="S26" s="137"/>
      <c r="T26" s="132"/>
      <c r="U26" s="138"/>
      <c r="V26" s="299"/>
      <c r="W26" s="300"/>
      <c r="X26" s="300"/>
      <c r="Y26" s="301"/>
      <c r="Z26" s="335"/>
      <c r="AA26" s="331"/>
      <c r="AB26" s="337"/>
      <c r="AC26" s="339"/>
      <c r="AD26" s="337"/>
      <c r="AE26" s="210"/>
      <c r="AF26" s="202"/>
      <c r="AH26" s="185"/>
      <c r="AI26" s="183"/>
      <c r="AJ26" s="183"/>
      <c r="AK26" s="184"/>
    </row>
    <row r="27" spans="1:37" ht="15.75" thickBot="1" x14ac:dyDescent="0.3">
      <c r="A27" s="289"/>
      <c r="B27" s="68"/>
      <c r="C27" s="69"/>
      <c r="D27" s="241"/>
      <c r="E27" s="260"/>
      <c r="F27" s="69"/>
      <c r="G27" s="70"/>
      <c r="H27" s="241"/>
      <c r="I27" s="260"/>
      <c r="J27" s="68"/>
      <c r="K27" s="69"/>
      <c r="L27" s="241"/>
      <c r="M27" s="260"/>
      <c r="N27" s="71"/>
      <c r="O27" s="72"/>
      <c r="P27" s="241"/>
      <c r="Q27" s="260"/>
      <c r="R27" s="139"/>
      <c r="S27" s="140"/>
      <c r="T27" s="241"/>
      <c r="U27" s="260"/>
      <c r="V27" s="302"/>
      <c r="W27" s="303"/>
      <c r="X27" s="303"/>
      <c r="Y27" s="304"/>
      <c r="Z27" s="336"/>
      <c r="AA27" s="332"/>
      <c r="AB27" s="338"/>
      <c r="AC27" s="340"/>
      <c r="AD27" s="338"/>
      <c r="AE27" s="292"/>
      <c r="AF27" s="293"/>
      <c r="AH27" s="294"/>
      <c r="AI27" s="295"/>
      <c r="AJ27" s="295"/>
      <c r="AK27" s="290"/>
    </row>
    <row r="28" spans="1:37" ht="15.75" thickTop="1" x14ac:dyDescent="0.25"/>
    <row r="30" spans="1:37" x14ac:dyDescent="0.25">
      <c r="A30" t="s">
        <v>12</v>
      </c>
    </row>
  </sheetData>
  <mergeCells count="166">
    <mergeCell ref="AK24:AK27"/>
    <mergeCell ref="D25:E25"/>
    <mergeCell ref="H25:I25"/>
    <mergeCell ref="L25:M25"/>
    <mergeCell ref="P25:Q25"/>
    <mergeCell ref="T25:U25"/>
    <mergeCell ref="Z26:Z27"/>
    <mergeCell ref="AB26:AB27"/>
    <mergeCell ref="AC26:AC27"/>
    <mergeCell ref="D27:E27"/>
    <mergeCell ref="AD24:AD27"/>
    <mergeCell ref="AE24:AE27"/>
    <mergeCell ref="AF24:AF27"/>
    <mergeCell ref="AH24:AH27"/>
    <mergeCell ref="AI24:AI27"/>
    <mergeCell ref="AJ24:AJ27"/>
    <mergeCell ref="A24:A27"/>
    <mergeCell ref="V24:Y27"/>
    <mergeCell ref="Z24:Z25"/>
    <mergeCell ref="AA24:AA27"/>
    <mergeCell ref="AB24:AB25"/>
    <mergeCell ref="AC24:AC25"/>
    <mergeCell ref="H27:I27"/>
    <mergeCell ref="L27:M27"/>
    <mergeCell ref="P27:Q27"/>
    <mergeCell ref="T27:U27"/>
    <mergeCell ref="AK20:AK23"/>
    <mergeCell ref="D21:E21"/>
    <mergeCell ref="H21:I21"/>
    <mergeCell ref="L21:M21"/>
    <mergeCell ref="P21:Q21"/>
    <mergeCell ref="X21:Y21"/>
    <mergeCell ref="Z22:Z23"/>
    <mergeCell ref="AB22:AB23"/>
    <mergeCell ref="AC22:AC23"/>
    <mergeCell ref="D23:E23"/>
    <mergeCell ref="AD20:AD23"/>
    <mergeCell ref="AE20:AE23"/>
    <mergeCell ref="AF20:AF23"/>
    <mergeCell ref="AH20:AH23"/>
    <mergeCell ref="AI20:AI23"/>
    <mergeCell ref="AJ20:AJ23"/>
    <mergeCell ref="A20:A23"/>
    <mergeCell ref="R20:U23"/>
    <mergeCell ref="Z20:Z21"/>
    <mergeCell ref="AA20:AA23"/>
    <mergeCell ref="AB20:AB21"/>
    <mergeCell ref="AC20:AC21"/>
    <mergeCell ref="H23:I23"/>
    <mergeCell ref="L23:M23"/>
    <mergeCell ref="P23:Q23"/>
    <mergeCell ref="X23:Y23"/>
    <mergeCell ref="AK16:AK19"/>
    <mergeCell ref="D17:E17"/>
    <mergeCell ref="H17:I17"/>
    <mergeCell ref="L17:M17"/>
    <mergeCell ref="T17:U17"/>
    <mergeCell ref="X17:Y17"/>
    <mergeCell ref="Z18:Z19"/>
    <mergeCell ref="AB18:AB19"/>
    <mergeCell ref="AC18:AC19"/>
    <mergeCell ref="D19:E19"/>
    <mergeCell ref="AD16:AD19"/>
    <mergeCell ref="AE16:AE19"/>
    <mergeCell ref="AF16:AF19"/>
    <mergeCell ref="AH16:AH19"/>
    <mergeCell ref="AI16:AI19"/>
    <mergeCell ref="AJ16:AJ19"/>
    <mergeCell ref="A16:A19"/>
    <mergeCell ref="N16:Q19"/>
    <mergeCell ref="Z16:Z17"/>
    <mergeCell ref="AA16:AA19"/>
    <mergeCell ref="AB16:AB17"/>
    <mergeCell ref="AC16:AC17"/>
    <mergeCell ref="H19:I19"/>
    <mergeCell ref="L19:M19"/>
    <mergeCell ref="T19:U19"/>
    <mergeCell ref="X19:Y19"/>
    <mergeCell ref="AK12:AK15"/>
    <mergeCell ref="D13:E13"/>
    <mergeCell ref="H13:I13"/>
    <mergeCell ref="P13:Q13"/>
    <mergeCell ref="T13:U13"/>
    <mergeCell ref="X13:Y13"/>
    <mergeCell ref="Z14:Z15"/>
    <mergeCell ref="AB14:AB15"/>
    <mergeCell ref="AC14:AC15"/>
    <mergeCell ref="D15:E15"/>
    <mergeCell ref="AD12:AD15"/>
    <mergeCell ref="AE12:AE15"/>
    <mergeCell ref="AF12:AF15"/>
    <mergeCell ref="AH12:AH15"/>
    <mergeCell ref="AI12:AI15"/>
    <mergeCell ref="AJ12:AJ15"/>
    <mergeCell ref="A12:A15"/>
    <mergeCell ref="J12:M15"/>
    <mergeCell ref="Z12:Z13"/>
    <mergeCell ref="AA12:AA15"/>
    <mergeCell ref="AB12:AB13"/>
    <mergeCell ref="AC12:AC13"/>
    <mergeCell ref="H15:I15"/>
    <mergeCell ref="P15:Q15"/>
    <mergeCell ref="T15:U15"/>
    <mergeCell ref="X15:Y15"/>
    <mergeCell ref="AK8:AK11"/>
    <mergeCell ref="D9:E9"/>
    <mergeCell ref="L9:M9"/>
    <mergeCell ref="P9:Q9"/>
    <mergeCell ref="T9:U9"/>
    <mergeCell ref="X9:Y9"/>
    <mergeCell ref="Z10:Z11"/>
    <mergeCell ref="AB10:AB11"/>
    <mergeCell ref="AC10:AC11"/>
    <mergeCell ref="D11:E11"/>
    <mergeCell ref="AD8:AD11"/>
    <mergeCell ref="AE8:AE11"/>
    <mergeCell ref="AF8:AF11"/>
    <mergeCell ref="AH8:AH11"/>
    <mergeCell ref="AI8:AI11"/>
    <mergeCell ref="AJ8:AJ11"/>
    <mergeCell ref="A8:A11"/>
    <mergeCell ref="F8:I11"/>
    <mergeCell ref="Z8:Z9"/>
    <mergeCell ref="AA8:AA11"/>
    <mergeCell ref="AB8:AB9"/>
    <mergeCell ref="AC8:AC9"/>
    <mergeCell ref="L11:M11"/>
    <mergeCell ref="P11:Q11"/>
    <mergeCell ref="T11:U11"/>
    <mergeCell ref="X11:Y11"/>
    <mergeCell ref="AK4:AK7"/>
    <mergeCell ref="H5:I5"/>
    <mergeCell ref="L5:M5"/>
    <mergeCell ref="P5:Q5"/>
    <mergeCell ref="T5:U5"/>
    <mergeCell ref="X5:Y5"/>
    <mergeCell ref="Z6:Z7"/>
    <mergeCell ref="AB6:AB7"/>
    <mergeCell ref="AC6:AC7"/>
    <mergeCell ref="H7:I7"/>
    <mergeCell ref="AD4:AD7"/>
    <mergeCell ref="AE4:AE7"/>
    <mergeCell ref="AF4:AF7"/>
    <mergeCell ref="AH4:AH7"/>
    <mergeCell ref="AI4:AI7"/>
    <mergeCell ref="AJ4:AJ7"/>
    <mergeCell ref="A4:A7"/>
    <mergeCell ref="B4:E7"/>
    <mergeCell ref="Z4:Z5"/>
    <mergeCell ref="AA4:AA7"/>
    <mergeCell ref="AB4:AB5"/>
    <mergeCell ref="AC4:AC5"/>
    <mergeCell ref="L7:M7"/>
    <mergeCell ref="P7:Q7"/>
    <mergeCell ref="T7:U7"/>
    <mergeCell ref="X7:Y7"/>
    <mergeCell ref="A1:AF1"/>
    <mergeCell ref="B3:E3"/>
    <mergeCell ref="F3:I3"/>
    <mergeCell ref="J3:M3"/>
    <mergeCell ref="N3:Q3"/>
    <mergeCell ref="R3:U3"/>
    <mergeCell ref="V3:Y3"/>
    <mergeCell ref="Z3:AA3"/>
    <mergeCell ref="AB3:AC3"/>
    <mergeCell ref="AD3:AE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showZeros="0" zoomScale="90" zoomScaleNormal="90" workbookViewId="0">
      <selection activeCell="AE32" sqref="AE32"/>
    </sheetView>
  </sheetViews>
  <sheetFormatPr defaultRowHeight="15" x14ac:dyDescent="0.25"/>
  <cols>
    <col min="1" max="1" width="14.85546875" customWidth="1"/>
    <col min="2" max="2" width="4.140625" customWidth="1"/>
    <col min="3" max="4" width="4" customWidth="1"/>
    <col min="5" max="5" width="4.140625" customWidth="1"/>
    <col min="6" max="7" width="3.7109375" customWidth="1"/>
    <col min="8" max="8" width="4" customWidth="1"/>
    <col min="9" max="10" width="4.140625" customWidth="1"/>
    <col min="11" max="11" width="3.7109375" customWidth="1"/>
    <col min="12" max="12" width="4.140625" customWidth="1"/>
    <col min="13" max="13" width="4" customWidth="1"/>
    <col min="14" max="16" width="3.85546875" customWidth="1"/>
    <col min="17" max="17" width="4" customWidth="1"/>
    <col min="18" max="18" width="4.140625" customWidth="1"/>
    <col min="19" max="24" width="3.85546875" customWidth="1"/>
    <col min="25" max="25" width="3.7109375" customWidth="1"/>
    <col min="26" max="26" width="4.140625" customWidth="1"/>
    <col min="27" max="27" width="4.42578125" customWidth="1"/>
    <col min="28" max="28" width="4.28515625" customWidth="1"/>
    <col min="29" max="29" width="4.140625" customWidth="1"/>
    <col min="30" max="30" width="4.5703125" customWidth="1"/>
    <col min="31" max="31" width="4.7109375" customWidth="1"/>
    <col min="32" max="32" width="8.5703125" customWidth="1"/>
    <col min="35" max="35" width="10.140625" customWidth="1"/>
  </cols>
  <sheetData>
    <row r="1" spans="1:37" ht="42" customHeight="1" x14ac:dyDescent="0.25">
      <c r="A1" s="219" t="s">
        <v>191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</row>
    <row r="2" spans="1:37" ht="15.75" thickBot="1" x14ac:dyDescent="0.3"/>
    <row r="3" spans="1:37" ht="61.5" customHeight="1" thickTop="1" thickBot="1" x14ac:dyDescent="0.3">
      <c r="A3" s="1" t="s">
        <v>0</v>
      </c>
      <c r="B3" s="264">
        <v>1</v>
      </c>
      <c r="C3" s="265"/>
      <c r="D3" s="265"/>
      <c r="E3" s="266"/>
      <c r="F3" s="264">
        <v>2</v>
      </c>
      <c r="G3" s="265"/>
      <c r="H3" s="265"/>
      <c r="I3" s="266"/>
      <c r="J3" s="264">
        <v>3</v>
      </c>
      <c r="K3" s="265"/>
      <c r="L3" s="265"/>
      <c r="M3" s="266"/>
      <c r="N3" s="264">
        <v>4</v>
      </c>
      <c r="O3" s="265"/>
      <c r="P3" s="265"/>
      <c r="Q3" s="265"/>
      <c r="R3" s="264">
        <v>5</v>
      </c>
      <c r="S3" s="265"/>
      <c r="T3" s="265"/>
      <c r="U3" s="266"/>
      <c r="V3" s="264">
        <v>6</v>
      </c>
      <c r="W3" s="265"/>
      <c r="X3" s="265"/>
      <c r="Y3" s="266"/>
      <c r="Z3" s="222" t="s">
        <v>1</v>
      </c>
      <c r="AA3" s="223"/>
      <c r="AB3" s="220" t="s">
        <v>2</v>
      </c>
      <c r="AC3" s="221"/>
      <c r="AD3" s="220" t="s">
        <v>3</v>
      </c>
      <c r="AE3" s="221"/>
      <c r="AF3" s="2" t="s">
        <v>4</v>
      </c>
      <c r="AH3" s="3" t="s">
        <v>5</v>
      </c>
      <c r="AI3" s="181" t="s">
        <v>6</v>
      </c>
      <c r="AJ3" s="181" t="s">
        <v>7</v>
      </c>
      <c r="AK3" s="5" t="s">
        <v>8</v>
      </c>
    </row>
    <row r="4" spans="1:37" ht="16.5" thickTop="1" thickBot="1" x14ac:dyDescent="0.3">
      <c r="A4" s="214" t="s">
        <v>192</v>
      </c>
      <c r="B4" s="319"/>
      <c r="C4" s="320"/>
      <c r="D4" s="320"/>
      <c r="E4" s="321"/>
      <c r="F4" s="73">
        <v>15</v>
      </c>
      <c r="G4" s="74">
        <v>8</v>
      </c>
      <c r="H4" s="75">
        <v>6</v>
      </c>
      <c r="I4" s="79">
        <v>11</v>
      </c>
      <c r="J4" s="73">
        <v>9</v>
      </c>
      <c r="K4" s="76">
        <v>15</v>
      </c>
      <c r="L4" s="75"/>
      <c r="M4" s="80"/>
      <c r="N4" s="73">
        <v>15</v>
      </c>
      <c r="O4" s="76">
        <v>10</v>
      </c>
      <c r="P4" s="75"/>
      <c r="Q4" s="79"/>
      <c r="R4" s="112">
        <v>15</v>
      </c>
      <c r="S4" s="113">
        <v>8</v>
      </c>
      <c r="T4" s="75"/>
      <c r="U4" s="80"/>
      <c r="V4" s="73">
        <v>15</v>
      </c>
      <c r="W4" s="74">
        <v>13</v>
      </c>
      <c r="X4" s="79"/>
      <c r="Y4" s="114"/>
      <c r="Z4" s="258">
        <f>T5+P5+L5+H5+X5</f>
        <v>8</v>
      </c>
      <c r="AA4" s="306">
        <f>Z4+Z6</f>
        <v>8</v>
      </c>
      <c r="AB4" s="207">
        <f>J4+J5+L4+N4+N5+P4+H4+F4+F5+R4+R5+T4+V4+X4+V5</f>
        <v>148</v>
      </c>
      <c r="AC4" s="209">
        <f>K5+K4+M4+O5+O4+U4+I4+G4+G5+Q4+S4+S5+W4+W5+Y4</f>
        <v>122</v>
      </c>
      <c r="AD4" s="195">
        <f>AB4+AB6</f>
        <v>148</v>
      </c>
      <c r="AE4" s="198">
        <f>AC4+AC6</f>
        <v>122</v>
      </c>
      <c r="AF4" s="201" t="s">
        <v>200</v>
      </c>
      <c r="AH4" s="185">
        <f>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+IF(V4&gt;W4,1,0)+IF(V5&gt;W5,1,0)+IF(X4&gt;Y4,1,0)+IF(V6&gt;W6,1,0)+IF(V7&gt;W7,1,0)+IF(X6&gt;Y6,1,0)+IF(F4&gt;G4,1,0)+IF(F5&gt;G5,1,0)+IF(H4&gt;I4,1,0)+IF(F6&gt;G6,1,0)+IF(F7&gt;G7,1,0)+IF(H6&gt;I6,1,0)</f>
        <v>7</v>
      </c>
      <c r="AI4" s="183">
        <f>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+IF(V4&lt;W4,1,0)+IF(V5&lt;W5,1,0)+IF(X4&lt;Y4,1,0)+IF(V6&lt;W6,1,0)+IF(V7&lt;W7,1,0)+IF(X6&lt;Y6,1,0)+IF(F4&lt;G4,1,0)+IF(F5&lt;G5,1,0)+IF(H4&lt;I4,1,0)+IF(F6&lt;G6,1,0)+IF(F7&lt;G7,1,0)+IF(H6&lt;I6,1,0)</f>
        <v>4</v>
      </c>
      <c r="AJ4" s="183">
        <f>AH4/AI4</f>
        <v>1.75</v>
      </c>
      <c r="AK4" s="184">
        <f>AD4/AE4</f>
        <v>1.2131147540983607</v>
      </c>
    </row>
    <row r="5" spans="1:37" ht="15.75" thickBot="1" x14ac:dyDescent="0.3">
      <c r="A5" s="215"/>
      <c r="B5" s="322"/>
      <c r="C5" s="323"/>
      <c r="D5" s="323"/>
      <c r="E5" s="324"/>
      <c r="F5" s="77">
        <v>15</v>
      </c>
      <c r="G5" s="78">
        <v>17</v>
      </c>
      <c r="H5" s="275">
        <f>IF(AND(F4=0,F5=0),0,1)*0+IF(AND(F4&gt;G4,F5&gt;G5),1,0)*2+IF(AND(F4&lt;G4,F5&lt;G5),1,0)*IF(AND(F4=0,F5=0),0,1)+IF(H4&gt;I4,1,0)*2+IF(H4&lt;I4,1,0)*1</f>
        <v>1</v>
      </c>
      <c r="I5" s="276"/>
      <c r="J5" s="77">
        <v>13</v>
      </c>
      <c r="K5" s="78">
        <v>15</v>
      </c>
      <c r="L5" s="275">
        <f>IF(AND(J4=0,J5=0),0,1)*0+IF(AND(J4&gt;K4,J5&gt;K5),1,0)*2+IF(AND(J4&lt;K4,J5&lt;K5),1,0)*IF(AND(J4=0,J5=0),0,1)+IF(L4&gt;M4,1,0)*2+IF(L4&lt;M4,1,0)*1</f>
        <v>1</v>
      </c>
      <c r="M5" s="276"/>
      <c r="N5" s="77">
        <v>15</v>
      </c>
      <c r="O5" s="78">
        <v>10</v>
      </c>
      <c r="P5" s="275">
        <f>IF(AND(N4=0,N5=0),0,1)*0+IF(AND(N4&gt;O4,N5&gt;O5),1,0)*2+IF(AND(N4&lt;O4,N5&lt;O5),1,0)*IF(AND(N4=0,N5=0),0,1)+IF(P4&gt;Q4,1,0)*2+IF(P4&lt;Q4,1,0)*1</f>
        <v>2</v>
      </c>
      <c r="Q5" s="276"/>
      <c r="R5" s="115">
        <v>15</v>
      </c>
      <c r="S5" s="116">
        <v>8</v>
      </c>
      <c r="T5" s="275">
        <f>IF(AND(R4=0,R5=0),0,1)*0+IF(AND(R4&gt;S4,R5&gt;S5),1,0)*2+IF(AND(R4&lt;S4,R5&lt;S5),1,0)*IF(AND(R4=0,R5=0),0,1)+IF(T4&gt;U4,1,0)*2+IF(T4&lt;U4,1,0)*1</f>
        <v>2</v>
      </c>
      <c r="U5" s="276"/>
      <c r="V5" s="6">
        <v>15</v>
      </c>
      <c r="W5" s="78">
        <v>7</v>
      </c>
      <c r="X5" s="275">
        <f>IF(AND(V4=0,V5=0),0,1)*0+IF(AND(V4&gt;W4,V5&gt;W5),1,0)*2+IF(AND(V4&lt;W4,V5&lt;W5),1,0)*IF(AND(V4=0,V5=0),0,1)+IF(X4&gt;Y4,1,0)*2+IF(X4&lt;Y4,1,0)*1</f>
        <v>2</v>
      </c>
      <c r="Y5" s="276"/>
      <c r="Z5" s="274"/>
      <c r="AA5" s="307"/>
      <c r="AB5" s="280"/>
      <c r="AC5" s="316"/>
      <c r="AD5" s="196"/>
      <c r="AE5" s="199"/>
      <c r="AF5" s="202"/>
      <c r="AH5" s="185"/>
      <c r="AI5" s="183"/>
      <c r="AJ5" s="183"/>
      <c r="AK5" s="184"/>
    </row>
    <row r="6" spans="1:37" ht="16.5" thickTop="1" thickBot="1" x14ac:dyDescent="0.3">
      <c r="A6" s="215"/>
      <c r="B6" s="322"/>
      <c r="C6" s="323"/>
      <c r="D6" s="323"/>
      <c r="E6" s="324"/>
      <c r="F6" s="81"/>
      <c r="G6" s="82"/>
      <c r="H6" s="83"/>
      <c r="I6" s="79"/>
      <c r="J6" s="81"/>
      <c r="K6" s="82"/>
      <c r="L6" s="83"/>
      <c r="M6" s="80"/>
      <c r="N6" s="81"/>
      <c r="O6" s="82"/>
      <c r="P6" s="83"/>
      <c r="Q6" s="79"/>
      <c r="R6" s="117"/>
      <c r="S6" s="118"/>
      <c r="T6" s="83"/>
      <c r="U6" s="80"/>
      <c r="V6" s="81"/>
      <c r="W6" s="119"/>
      <c r="X6" s="83"/>
      <c r="Y6" s="80"/>
      <c r="Z6" s="258">
        <f>T7+P7+L7+H7+X7</f>
        <v>0</v>
      </c>
      <c r="AA6" s="307"/>
      <c r="AB6" s="207">
        <f>J6+J7+L6+N6+N7+P6+H6+F6+F7+T6+R6+R7+V6+V7+X6</f>
        <v>0</v>
      </c>
      <c r="AC6" s="209">
        <f>K7+K6+M6+O7+O6+U6+I6+G6+G7+S6+S7+Q6+W6+W7+Y6</f>
        <v>0</v>
      </c>
      <c r="AD6" s="196"/>
      <c r="AE6" s="199"/>
      <c r="AF6" s="202"/>
      <c r="AH6" s="185"/>
      <c r="AI6" s="183"/>
      <c r="AJ6" s="183"/>
      <c r="AK6" s="184"/>
    </row>
    <row r="7" spans="1:37" ht="15.75" thickBot="1" x14ac:dyDescent="0.3">
      <c r="A7" s="216"/>
      <c r="B7" s="325"/>
      <c r="C7" s="326"/>
      <c r="D7" s="326"/>
      <c r="E7" s="327"/>
      <c r="F7" s="79"/>
      <c r="G7" s="84"/>
      <c r="H7" s="275">
        <f>IF(AND(F6=0,F7=0),0,1)*0+IF(AND(F6&gt;G6,F7&gt;G7),1,0)*2+IF(AND(F6&lt;G6,F7&lt;G7),1,0)*IF(AND(F6=0,F7=0),0,1)+IF(H6&gt;I6,1,0)*2+IF(H6&lt;I6,1,0)*1</f>
        <v>0</v>
      </c>
      <c r="I7" s="276"/>
      <c r="J7" s="85"/>
      <c r="K7" s="84"/>
      <c r="L7" s="317">
        <f>IF(AND(J6=0,J7=0),0,1)*0+IF(AND(J6&gt;K6,J7&gt;K7),1,0)*2+IF(AND(J6&lt;K6,J7&lt;K7),1,0)*IF(AND(J6=0,J7=0),0,1)+IF(L6&gt;M6,1,0)*2+IF(L6&lt;M6,1,0)*1</f>
        <v>0</v>
      </c>
      <c r="M7" s="318"/>
      <c r="N7" s="85"/>
      <c r="O7" s="84"/>
      <c r="P7" s="317">
        <f>IF(AND(N6=0,N7=0),0,1)*0+IF(AND(N6&gt;O6,N7&gt;O7),1,0)*2+IF(AND(N6&lt;O6,N7&lt;O7),1,0)*IF(AND(N6=0,N7=0),0,1)+IF(P6&gt;Q6,1,0)*2+IF(P6&lt;Q6,1,0)*1</f>
        <v>0</v>
      </c>
      <c r="Q7" s="318"/>
      <c r="R7" s="120"/>
      <c r="S7" s="121"/>
      <c r="T7" s="317">
        <f>IF(AND(R6=0,R7=0),0,1)*0+IF(AND(R6&gt;S6,R7&gt;S7),1,0)*2+IF(AND(R6&lt;S6,R7&lt;S7),1,0)*IF(AND(R6=0,R7=0),0,1)+IF(T6&gt;U6,1,0)*2+IF(T6&lt;U6,1,0)*1</f>
        <v>0</v>
      </c>
      <c r="U7" s="318"/>
      <c r="V7" s="77"/>
      <c r="W7" s="78"/>
      <c r="X7" s="317">
        <f>IF(AND(V6=0,V7=0),0,1)*0+IF(AND(V6&gt;W6,V7&gt;W7),1,0)*2+IF(AND(V6&lt;W6,V7&lt;W7),1,0)*IF(AND(V6=0,V7=0),0,1)+IF(X6&gt;Y6,1,0)*2+IF(X6&lt;Y6,1,0)*1</f>
        <v>0</v>
      </c>
      <c r="Y7" s="318"/>
      <c r="Z7" s="274"/>
      <c r="AA7" s="315"/>
      <c r="AB7" s="280"/>
      <c r="AC7" s="316"/>
      <c r="AD7" s="197"/>
      <c r="AE7" s="200"/>
      <c r="AF7" s="203"/>
      <c r="AH7" s="185"/>
      <c r="AI7" s="183"/>
      <c r="AJ7" s="183"/>
      <c r="AK7" s="184"/>
    </row>
    <row r="8" spans="1:37" ht="16.5" thickTop="1" thickBot="1" x14ac:dyDescent="0.3">
      <c r="A8" s="214" t="s">
        <v>193</v>
      </c>
      <c r="B8" s="7">
        <f>G4</f>
        <v>8</v>
      </c>
      <c r="C8" s="8">
        <f>F4</f>
        <v>15</v>
      </c>
      <c r="D8" s="9">
        <f>I4</f>
        <v>11</v>
      </c>
      <c r="E8" s="10">
        <f>H4</f>
        <v>6</v>
      </c>
      <c r="F8" s="296"/>
      <c r="G8" s="297"/>
      <c r="H8" s="297"/>
      <c r="I8" s="298"/>
      <c r="J8" s="11">
        <v>15</v>
      </c>
      <c r="K8" s="12">
        <v>13</v>
      </c>
      <c r="L8" s="13"/>
      <c r="M8" s="14"/>
      <c r="N8" s="36">
        <v>15</v>
      </c>
      <c r="O8" s="12">
        <v>12</v>
      </c>
      <c r="P8" s="13"/>
      <c r="Q8" s="15"/>
      <c r="R8" s="122">
        <v>15</v>
      </c>
      <c r="S8" s="12">
        <v>5</v>
      </c>
      <c r="T8" s="16"/>
      <c r="U8" s="14"/>
      <c r="V8" s="44">
        <v>15</v>
      </c>
      <c r="W8" s="123">
        <v>10</v>
      </c>
      <c r="X8" s="16"/>
      <c r="Y8" s="14"/>
      <c r="Z8" s="258">
        <f>T9+P9+L9+D9+X9</f>
        <v>10</v>
      </c>
      <c r="AA8" s="306">
        <f>Z8+Z10</f>
        <v>10</v>
      </c>
      <c r="AB8" s="207">
        <f>J8+J9+L8+N8+N9+P8+D8+B8+B9+R8+R9+T8+V8+V9+X8</f>
        <v>156</v>
      </c>
      <c r="AC8" s="209">
        <f>K9+K8+M8+O9+O8+U8+E8+C8+C9+S8+S9+Q8+W8+W9+Y8</f>
        <v>111</v>
      </c>
      <c r="AD8" s="207">
        <f>AB8+AB10</f>
        <v>156</v>
      </c>
      <c r="AE8" s="209">
        <f>AC8+AC10</f>
        <v>111</v>
      </c>
      <c r="AF8" s="201" t="s">
        <v>199</v>
      </c>
      <c r="AH8" s="185">
        <f>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+IF(V8&gt;W8,1,0)+IF(V9&gt;W9,1,0)+IF(X8&gt;Y8,1,0)+IF(V10&gt;W10,1,0)+IF(V11&gt;W11,1,0)+IF(X10&gt;Y10,1,0)+IF(B8&gt;C8,1,0)+IF(B9&gt;C9,1,0)+IF(D8&gt;E8,1,0)+IF(B10&gt;C10,1,0)+IF(B11&gt;C11,1,0)+IF(D10&gt;E10,1,0)</f>
        <v>10</v>
      </c>
      <c r="AI8" s="183">
        <f>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+IF(V8&lt;W8,1,0)+IF(V9&lt;W9,1,0)+IF(X8&lt;Y8,1,0)+IF(V10&lt;W10,1,0)+IF(V11&lt;W11,1,0)+IF(X10&lt;Y10,1,0)+IF(B8&lt;C8,1,0)+IF(B9&lt;C9,1,0)+IF(D8&lt;E8,1,0)+IF(B10&lt;C10,1,0)+IF(B11&lt;C11,1,0)+IF(D10&lt;E10,1,0)</f>
        <v>1</v>
      </c>
      <c r="AJ8" s="183">
        <f t="shared" ref="AJ8" si="0">AH8/AI8</f>
        <v>10</v>
      </c>
      <c r="AK8" s="184">
        <f t="shared" ref="AK8" si="1">AD8/AE8</f>
        <v>1.4054054054054055</v>
      </c>
    </row>
    <row r="9" spans="1:37" ht="15.75" thickBot="1" x14ac:dyDescent="0.3">
      <c r="A9" s="215"/>
      <c r="B9" s="17">
        <f>G5</f>
        <v>17</v>
      </c>
      <c r="C9" s="18">
        <f>F5</f>
        <v>15</v>
      </c>
      <c r="D9" s="275">
        <f>IF(AND(B8=0,B9=0),0,1)*0+IF(AND(B8&gt;C8,B9&gt;C9),1,0)*2+IF(AND(B8&lt;C8,B9&lt;C9),1,0)*IF(AND(B8=0,B9=0),0,1)+IF(D8&gt;E8,1,0)*2+IF(D8&lt;E8,1,0)*1</f>
        <v>2</v>
      </c>
      <c r="E9" s="276"/>
      <c r="F9" s="299"/>
      <c r="G9" s="300"/>
      <c r="H9" s="300"/>
      <c r="I9" s="301"/>
      <c r="J9" s="19">
        <v>15</v>
      </c>
      <c r="K9" s="20">
        <v>10</v>
      </c>
      <c r="L9" s="275">
        <f>IF(AND(J8=0,J9=0),0,1)*0+IF(AND(J8&gt;K8,J9&gt;K9),1,0)*2+IF(AND(J8&lt;K8,J9&lt;K9),1,0)*IF(AND(J8=0,J9=0),0,1)+IF(L8&gt;M8,1,0)*2+IF(L8&lt;M8,1,0)*1</f>
        <v>2</v>
      </c>
      <c r="M9" s="276"/>
      <c r="N9" s="19">
        <v>15</v>
      </c>
      <c r="O9" s="20">
        <v>7</v>
      </c>
      <c r="P9" s="275">
        <f>IF(AND(N8=0,N9=0),0,1)*0+IF(AND(N8&gt;O8,N9&gt;O9),1,0)*2+IF(AND(N8&lt;O8,N9&lt;O9),1,0)*IF(AND(N8=0,N9=0),0,1)+IF(P8&gt;Q8,1,0)*2+IF(P8&lt;Q8,1,0)*1</f>
        <v>2</v>
      </c>
      <c r="Q9" s="276"/>
      <c r="R9" s="21">
        <v>15</v>
      </c>
      <c r="S9" s="20">
        <v>8</v>
      </c>
      <c r="T9" s="275">
        <f>IF(AND(R8=0,R9=0),0,1)*0+IF(AND(R8&gt;S8,R9&gt;S9),1,0)*2+IF(AND(R8&lt;S8,R9&lt;S9),1,0)*IF(AND(R8=0,R9=0),0,1)+IF(T8&gt;U8,1,0)*2+IF(T8&lt;U8,1,0)*1</f>
        <v>2</v>
      </c>
      <c r="U9" s="276"/>
      <c r="V9" s="20">
        <v>15</v>
      </c>
      <c r="W9" s="43">
        <v>10</v>
      </c>
      <c r="X9" s="275">
        <f>IF(AND(V8=0,V9=0),0,1)*0+IF(AND(V8&gt;W8,V9&gt;W9),1,0)*2+IF(AND(V8&lt;W8,V9&lt;W9),1,0)*IF(AND(V8=0,V9=0),0,1)+IF(X8&gt;Y8,1,0)*2+IF(X8&lt;Y8,1,0)*1</f>
        <v>2</v>
      </c>
      <c r="Y9" s="276"/>
      <c r="Z9" s="274"/>
      <c r="AA9" s="307"/>
      <c r="AB9" s="280"/>
      <c r="AC9" s="316"/>
      <c r="AD9" s="208"/>
      <c r="AE9" s="210"/>
      <c r="AF9" s="202"/>
      <c r="AH9" s="185"/>
      <c r="AI9" s="183"/>
      <c r="AJ9" s="183"/>
      <c r="AK9" s="184"/>
    </row>
    <row r="10" spans="1:37" ht="16.5" thickTop="1" thickBot="1" x14ac:dyDescent="0.3">
      <c r="A10" s="215"/>
      <c r="B10" s="22">
        <f>G6</f>
        <v>0</v>
      </c>
      <c r="C10" s="23">
        <f>F6</f>
        <v>0</v>
      </c>
      <c r="D10" s="24">
        <f>I6</f>
        <v>0</v>
      </c>
      <c r="E10" s="25">
        <f>H6</f>
        <v>0</v>
      </c>
      <c r="F10" s="299"/>
      <c r="G10" s="300"/>
      <c r="H10" s="300"/>
      <c r="I10" s="301"/>
      <c r="J10" s="26"/>
      <c r="K10" s="27"/>
      <c r="L10" s="28"/>
      <c r="M10" s="14"/>
      <c r="N10" s="26"/>
      <c r="O10" s="27"/>
      <c r="P10" s="28"/>
      <c r="Q10" s="15"/>
      <c r="R10" s="29"/>
      <c r="S10" s="27"/>
      <c r="T10" s="15"/>
      <c r="U10" s="30"/>
      <c r="V10" s="44"/>
      <c r="W10" s="123"/>
      <c r="X10" s="15"/>
      <c r="Y10" s="30"/>
      <c r="Z10" s="258">
        <f>P11+L11+D11+T11+X11</f>
        <v>0</v>
      </c>
      <c r="AA10" s="307"/>
      <c r="AB10" s="207">
        <f>J10+J11+L10+N10+N11+P10+D10+B10+B11+R10+R11+T10+V10+V11+X10</f>
        <v>0</v>
      </c>
      <c r="AC10" s="209">
        <f>K11+K10+M10+O11+O10+U10+E10+C10+C11+S10+S11+Q10+W10+W11+Y10</f>
        <v>0</v>
      </c>
      <c r="AD10" s="208"/>
      <c r="AE10" s="210"/>
      <c r="AF10" s="202"/>
      <c r="AH10" s="185"/>
      <c r="AI10" s="183"/>
      <c r="AJ10" s="183"/>
      <c r="AK10" s="184"/>
    </row>
    <row r="11" spans="1:37" ht="15.75" thickBot="1" x14ac:dyDescent="0.3">
      <c r="A11" s="216"/>
      <c r="B11" s="31">
        <f>G7</f>
        <v>0</v>
      </c>
      <c r="C11" s="32">
        <f>F7</f>
        <v>0</v>
      </c>
      <c r="D11" s="275">
        <f>IF(AND(B10=0,B11=0),0,1)*0+IF(AND(B10&gt;C10,B11&gt;C11),1,0)*2+IF(AND(B10&lt;C10,B11&lt;C11),1,0)*IF(AND(B10=0,B11=0),0,1)+IF(D10&gt;E10,1,0)*2+IF(D10&lt;E10,1,0)*1</f>
        <v>0</v>
      </c>
      <c r="E11" s="276"/>
      <c r="F11" s="312"/>
      <c r="G11" s="313"/>
      <c r="H11" s="313"/>
      <c r="I11" s="314"/>
      <c r="J11" s="33"/>
      <c r="K11" s="34"/>
      <c r="L11" s="275">
        <f>IF(AND(J10=0,J11=0),0,1)*0+IF(AND(J10&gt;K10,J11&gt;K11),1,0)*2+IF(AND(J10&lt;K10,J11&lt;K11),1,0)*IF(AND(J10=0,J11=0),0,1)+IF(L10&gt;M10,1,0)*2+IF(L10&lt;M10,1,0)*1</f>
        <v>0</v>
      </c>
      <c r="M11" s="276"/>
      <c r="N11" s="33"/>
      <c r="O11" s="34"/>
      <c r="P11" s="317">
        <f>IF(AND(N10=0,N11=0),0,1)*0+IF(AND(N10&gt;O10,N11&gt;O11),1,0)*2+IF(AND(N10&lt;O10,N11&lt;O11),1,0)*IF(AND(N10=0,N11=0),0,1)+IF(P10&gt;Q10,1,0)*2+IF(P10&lt;Q10,1,0)*1</f>
        <v>0</v>
      </c>
      <c r="Q11" s="318"/>
      <c r="R11" s="35"/>
      <c r="S11" s="34"/>
      <c r="T11" s="317">
        <f>IF(AND(R10=0,R11=0),0,1)*0+IF(AND(R10&gt;S10,R11&gt;S11),1,0)*2+IF(AND(R10&lt;S10,R11&lt;S11),1,0)*IF(AND(R10=0,R11=0),0,1)+IF(T10&gt;U10,1,0)*2+IF(T10&lt;U10,1,0)*1</f>
        <v>0</v>
      </c>
      <c r="U11" s="318"/>
      <c r="V11" s="15"/>
      <c r="W11" s="124"/>
      <c r="X11" s="317">
        <f>IF(AND(V10=0,V11=0),0,1)*0+IF(AND(V10&gt;W10,V11&gt;W11),1,0)*2+IF(AND(V10&lt;W10,V11&lt;W11),1,0)*IF(AND(V10=0,V11=0),0,1)+IF(X10&gt;Y10,1,0)*2+IF(X10&lt;Y10,1,0)*1</f>
        <v>0</v>
      </c>
      <c r="Y11" s="318"/>
      <c r="Z11" s="274"/>
      <c r="AA11" s="315"/>
      <c r="AB11" s="280"/>
      <c r="AC11" s="316"/>
      <c r="AD11" s="217"/>
      <c r="AE11" s="218"/>
      <c r="AF11" s="203"/>
      <c r="AH11" s="185"/>
      <c r="AI11" s="183"/>
      <c r="AJ11" s="183"/>
      <c r="AK11" s="184"/>
    </row>
    <row r="12" spans="1:37" ht="16.5" thickTop="1" thickBot="1" x14ac:dyDescent="0.3">
      <c r="A12" s="214" t="s">
        <v>194</v>
      </c>
      <c r="B12" s="36">
        <f>K4</f>
        <v>15</v>
      </c>
      <c r="C12" s="12">
        <f>J4</f>
        <v>9</v>
      </c>
      <c r="D12" s="37">
        <f>M4</f>
        <v>0</v>
      </c>
      <c r="E12" s="14">
        <f>L4</f>
        <v>0</v>
      </c>
      <c r="F12" s="38">
        <f>K8</f>
        <v>13</v>
      </c>
      <c r="G12" s="39">
        <f>J8</f>
        <v>15</v>
      </c>
      <c r="H12" s="40">
        <f>M8</f>
        <v>0</v>
      </c>
      <c r="I12" s="15">
        <f>L8</f>
        <v>0</v>
      </c>
      <c r="J12" s="296"/>
      <c r="K12" s="297"/>
      <c r="L12" s="297"/>
      <c r="M12" s="298"/>
      <c r="N12" s="36">
        <v>15</v>
      </c>
      <c r="O12" s="12">
        <v>7</v>
      </c>
      <c r="P12" s="13"/>
      <c r="Q12" s="15"/>
      <c r="R12" s="122">
        <v>15</v>
      </c>
      <c r="S12" s="12">
        <v>8</v>
      </c>
      <c r="T12" s="15"/>
      <c r="U12" s="41"/>
      <c r="V12" s="38">
        <v>13</v>
      </c>
      <c r="W12" s="126">
        <v>15</v>
      </c>
      <c r="X12" s="15"/>
      <c r="Y12" s="41"/>
      <c r="Z12" s="258">
        <f>P13+H13+D13+T13+X13</f>
        <v>8</v>
      </c>
      <c r="AA12" s="306">
        <f>Z12+Z14</f>
        <v>8</v>
      </c>
      <c r="AB12" s="207">
        <f>H12+F12+F13+D12+B12+B13+N12+N13+P12+R12+R13+T12+V12+V13+X12</f>
        <v>136</v>
      </c>
      <c r="AC12" s="209">
        <f>I12+G12+G13+E12+C12+C13+O13+O12+U12+S12+S13+Q12+W12+W13+Y12</f>
        <v>111</v>
      </c>
      <c r="AD12" s="207">
        <f>AB12+AB14</f>
        <v>136</v>
      </c>
      <c r="AE12" s="209">
        <f>AC12+AC14</f>
        <v>111</v>
      </c>
      <c r="AF12" s="201" t="s">
        <v>201</v>
      </c>
      <c r="AH12" s="185">
        <f>IF(B12&gt;C12,1,0)+IF(B13&gt;C13,1,0)+IF(D12&gt;E12,1,0)+IF(B14&gt;C14,1,0)+IF(B15&gt;C15,1,0)+IF(D14&gt;E14,1,0)+IF(N12&gt;O12,1,0)+IF(N13&gt;O13,1,0)+IF(P12&gt;Q12,1,0)+IF(N14&gt;O14,1,0)+IF(N15&gt;O15,1,0)+IF(P14&gt;Q14,1,0)+IF(R12&gt;S12,1,0)+IF(R13&gt;S13,1,0)+IF(T12&gt;U12,1,0)+IF(R14&gt;S14,1,0)+IF(R15&gt;S15,1,0)+IF(T14&gt;U14,1,0)+IF(V12&gt;W12,1,0)+IF(V13&gt;W13,1,0)+IF(X12&gt;Y12,1,0)+IF(V14&gt;W14,1,0)+IF(V15&gt;W15,1,0)+IF(X14&gt;Y14,1,0)+IF(F12&gt;G12,1,0)+IF(F13&gt;G13,1,0)+IF(H12&gt;I12,1,0)+IF(F14&gt;G14,1,0)+IF(F15&gt;G15,1,0)+IF(H14&gt;I14,1,0)</f>
        <v>6</v>
      </c>
      <c r="AI12" s="183">
        <f>IF(B12&lt;C12,1,0)+IF(B13&lt;C13,1,0)+IF(D12&lt;E12,1,0)+IF(B14&lt;C14,1,0)+IF(B15&lt;C15,1,0)+IF(D14&lt;E14,1,0)+IF(N12&lt;O12,1,0)+IF(N13&lt;O13,1,0)+IF(P12&lt;Q12,1,0)+IF(N14&lt;O14,1,0)+IF(N15&lt;O15,1,0)+IF(P14&lt;Q14,1,0)+IF(R12&lt;S12,1,0)+IF(R13&lt;S13,1,0)+IF(T12&lt;U12,1,0)+IF(R14&lt;S14,1,0)+IF(R15&lt;S15,1,0)+IF(T14&lt;U14,1,0)+IF(V12&lt;W12,1,0)+IF(V13&lt;W13,1,0)+IF(X12&lt;Y12,1,0)+IF(V14&lt;W14,1,0)+IF(V15&lt;W15,1,0)+IF(X14&lt;Y14,1,0)+IF(F12&lt;G12,1,0)+IF(F13&lt;G13,1,0)+IF(H12&lt;I12,1,0)+IF(F14&lt;G14,1,0)+IF(F15&lt;G15,1,0)+IF(H14&lt;I14,1,0)</f>
        <v>4</v>
      </c>
      <c r="AJ12" s="183">
        <f t="shared" ref="AJ12" si="2">AH12/AI12</f>
        <v>1.5</v>
      </c>
      <c r="AK12" s="184">
        <f t="shared" ref="AK12" si="3">AD12/AE12</f>
        <v>1.2252252252252251</v>
      </c>
    </row>
    <row r="13" spans="1:37" ht="15.75" thickBot="1" x14ac:dyDescent="0.3">
      <c r="A13" s="215"/>
      <c r="B13" s="19">
        <f>K5</f>
        <v>15</v>
      </c>
      <c r="C13" s="20">
        <f>J5</f>
        <v>13</v>
      </c>
      <c r="D13" s="275">
        <f>IF(AND(B12=0,B13=0),0,1)*0+IF(AND(B12&gt;C12,B13&gt;C13),1,0)*2+IF(AND(B12&lt;C12,B13&lt;C13),1,0)*IF(AND(B12=0,B13=0),0,1)+IF(D12&gt;E12,1,0)*2+IF(D12&lt;E12,1,0)*1</f>
        <v>2</v>
      </c>
      <c r="E13" s="276"/>
      <c r="F13" s="42">
        <f>K9</f>
        <v>10</v>
      </c>
      <c r="G13" s="43">
        <f>J9</f>
        <v>15</v>
      </c>
      <c r="H13" s="275">
        <f>IF(AND(F12=0,F13=0),0,1)*0+IF(AND(F12&gt;G12,F13&gt;G13),1,0)*2+IF(AND(F12&lt;G12,F13&lt;G13),1,0)*IF(AND(F12=0,F13=0),0,1)+IF(H12&gt;I12,1,0)*2+IF(H12&lt;I12,1,0)*1</f>
        <v>1</v>
      </c>
      <c r="I13" s="276"/>
      <c r="J13" s="299"/>
      <c r="K13" s="300"/>
      <c r="L13" s="300"/>
      <c r="M13" s="301"/>
      <c r="N13" s="19">
        <v>15</v>
      </c>
      <c r="O13" s="20">
        <v>9</v>
      </c>
      <c r="P13" s="275">
        <f>IF(AND(N12=0,N13=0),0,1)*0+IF(AND(N12&gt;O12,N13&gt;O13),1,0)*2+IF(AND(N12&lt;O12,N13&lt;O13),1,0)*IF(AND(N12=0,N13=0),0,1)+IF(P12&gt;Q12,1,0)*2+IF(P12&lt;Q12,1,0)*1</f>
        <v>2</v>
      </c>
      <c r="Q13" s="276"/>
      <c r="R13" s="21">
        <v>15</v>
      </c>
      <c r="S13" s="20">
        <v>5</v>
      </c>
      <c r="T13" s="275">
        <f>IF(AND(R12=0,R13=0),0,1)*0+IF(AND(R12&gt;S12,R13&gt;S13),1,0)*2+IF(AND(R12&lt;S12,R13&lt;S13),1,0)*IF(AND(R12=0,R13=0),0,1)+IF(T12&gt;U12,1,0)*2+IF(T12&lt;U12,1,0)*1</f>
        <v>2</v>
      </c>
      <c r="U13" s="276"/>
      <c r="V13" s="20">
        <v>10</v>
      </c>
      <c r="W13" s="43">
        <v>15</v>
      </c>
      <c r="X13" s="275">
        <f>IF(AND(V12=0,V13=0),0,1)*0+IF(AND(V12&gt;W12,V13&gt;W13),1,0)*2+IF(AND(V12&lt;W12,V13&lt;W13),1,0)*IF(AND(V12=0,V13=0),0,1)+IF(X12&gt;Y12,1,0)*2+IF(X12&lt;Y12,1,0)*1</f>
        <v>1</v>
      </c>
      <c r="Y13" s="276"/>
      <c r="Z13" s="274"/>
      <c r="AA13" s="307"/>
      <c r="AB13" s="280"/>
      <c r="AC13" s="316"/>
      <c r="AD13" s="208"/>
      <c r="AE13" s="210"/>
      <c r="AF13" s="202"/>
      <c r="AH13" s="185"/>
      <c r="AI13" s="183"/>
      <c r="AJ13" s="183"/>
      <c r="AK13" s="184"/>
    </row>
    <row r="14" spans="1:37" ht="16.5" thickTop="1" thickBot="1" x14ac:dyDescent="0.3">
      <c r="A14" s="215"/>
      <c r="B14" s="26">
        <f>K6</f>
        <v>0</v>
      </c>
      <c r="C14" s="27">
        <f>J6</f>
        <v>0</v>
      </c>
      <c r="D14" s="28">
        <f>M6</f>
        <v>0</v>
      </c>
      <c r="E14" s="14">
        <f>L6</f>
        <v>0</v>
      </c>
      <c r="F14" s="44">
        <f>K10</f>
        <v>0</v>
      </c>
      <c r="G14" s="45">
        <f>J10</f>
        <v>0</v>
      </c>
      <c r="H14" s="46">
        <f>M10</f>
        <v>0</v>
      </c>
      <c r="I14" s="15">
        <f>L10</f>
        <v>0</v>
      </c>
      <c r="J14" s="299"/>
      <c r="K14" s="300"/>
      <c r="L14" s="300"/>
      <c r="M14" s="301"/>
      <c r="N14" s="26"/>
      <c r="O14" s="27"/>
      <c r="P14" s="28"/>
      <c r="Q14" s="15"/>
      <c r="R14" s="29"/>
      <c r="S14" s="27"/>
      <c r="T14" s="15"/>
      <c r="U14" s="30"/>
      <c r="V14" s="44"/>
      <c r="W14" s="123"/>
      <c r="X14" s="15"/>
      <c r="Y14" s="30"/>
      <c r="Z14" s="258">
        <f>P15+H15+D15+T15+X15</f>
        <v>0</v>
      </c>
      <c r="AA14" s="307"/>
      <c r="AB14" s="207">
        <f>H14+F14+F15+D14+B14+B15+N14+N15+P14+R14+R15+T14+V14+V15+X14</f>
        <v>0</v>
      </c>
      <c r="AC14" s="209">
        <f>I14+G14+G15+E14+C14+C15+O15+O14+U14+S14+S15+Q14+W14+W15+Y14</f>
        <v>0</v>
      </c>
      <c r="AD14" s="208"/>
      <c r="AE14" s="210"/>
      <c r="AF14" s="202"/>
      <c r="AH14" s="185"/>
      <c r="AI14" s="183"/>
      <c r="AJ14" s="183"/>
      <c r="AK14" s="184"/>
    </row>
    <row r="15" spans="1:37" ht="15.75" thickBot="1" x14ac:dyDescent="0.3">
      <c r="A15" s="216"/>
      <c r="B15" s="33">
        <f>K7</f>
        <v>0</v>
      </c>
      <c r="C15" s="34">
        <f>J7</f>
        <v>0</v>
      </c>
      <c r="D15" s="275">
        <f>IF(AND(B14=0,B15=0),0,1)*0+IF(AND(B14&gt;C14,B15&gt;C15),1,0)*2+IF(AND(B14&lt;C14,B15&lt;C15),1,0)*IF(AND(B14=0,B15=0),0,1)+IF(D14&gt;E14,1,0)*2+IF(D14&lt;E14,1,0)*1</f>
        <v>0</v>
      </c>
      <c r="E15" s="276"/>
      <c r="F15" s="34">
        <f>K11</f>
        <v>0</v>
      </c>
      <c r="G15" s="47">
        <f>J11</f>
        <v>0</v>
      </c>
      <c r="H15" s="275">
        <f>IF(AND(F14=0,F15=0),0,1)*0+IF(AND(F14&gt;G14,F15&gt;G15),1,0)*2+IF(AND(F14&lt;G14,F15&lt;G15),1,0)*IF(AND(F14=0,F15=0),0,1)+IF(H14&gt;I14,1,0)*2+IF(H14&lt;I14,1,0)*1</f>
        <v>0</v>
      </c>
      <c r="I15" s="276"/>
      <c r="J15" s="312"/>
      <c r="K15" s="313"/>
      <c r="L15" s="313"/>
      <c r="M15" s="314"/>
      <c r="N15" s="33"/>
      <c r="O15" s="34"/>
      <c r="P15" s="275">
        <f>IF(AND(N14=0,N15=0),0,1)*0+IF(AND(N14&gt;O14,N15&gt;O15),1,0)*2+IF(AND(N14&lt;O14,N15&lt;O15),1,0)*IF(AND(N14=0,N15=0),0,1)+IF(P14&gt;Q14,1,0)*2+IF(P14&lt;Q14,1,0)*1</f>
        <v>0</v>
      </c>
      <c r="Q15" s="276"/>
      <c r="R15" s="35"/>
      <c r="S15" s="34"/>
      <c r="T15" s="275">
        <f>IF(AND(R14=0,R15=0),0,1)*0+IF(AND(R14&gt;S14,R15&gt;S15),1,0)*2+IF(AND(R14&lt;S14,R15&lt;S15),1,0)*IF(AND(R14=0,R15=0),0,1)+IF(T14&gt;U14,1,0)*2+IF(T14&lt;U14,1,0)*1</f>
        <v>0</v>
      </c>
      <c r="U15" s="276"/>
      <c r="V15" s="15"/>
      <c r="W15" s="124"/>
      <c r="X15" s="275">
        <f>IF(AND(V14=0,V15=0),0,1)*0+IF(AND(V14&gt;W14,V15&gt;W15),1,0)*2+IF(AND(V14&lt;W14,V15&lt;W15),1,0)*IF(AND(V14=0,V15=0),0,1)+IF(X14&gt;Y14,1,0)*2+IF(X14&lt;Y14,1,0)*1</f>
        <v>0</v>
      </c>
      <c r="Y15" s="276"/>
      <c r="Z15" s="274"/>
      <c r="AA15" s="315"/>
      <c r="AB15" s="280"/>
      <c r="AC15" s="316"/>
      <c r="AD15" s="217"/>
      <c r="AE15" s="218"/>
      <c r="AF15" s="203"/>
      <c r="AH15" s="185"/>
      <c r="AI15" s="183"/>
      <c r="AJ15" s="183"/>
      <c r="AK15" s="184"/>
    </row>
    <row r="16" spans="1:37" ht="16.5" thickTop="1" thickBot="1" x14ac:dyDescent="0.3">
      <c r="A16" s="214" t="s">
        <v>195</v>
      </c>
      <c r="B16" s="36">
        <f>O4</f>
        <v>10</v>
      </c>
      <c r="C16" s="12">
        <f>N4</f>
        <v>15</v>
      </c>
      <c r="D16" s="37">
        <f>Q4</f>
        <v>0</v>
      </c>
      <c r="E16" s="48">
        <f>P4</f>
        <v>0</v>
      </c>
      <c r="F16" s="38">
        <f>O8</f>
        <v>12</v>
      </c>
      <c r="G16" s="39">
        <f>N8</f>
        <v>15</v>
      </c>
      <c r="H16" s="40">
        <f>Q8</f>
        <v>0</v>
      </c>
      <c r="I16" s="49">
        <f>P8</f>
        <v>0</v>
      </c>
      <c r="J16" s="36">
        <f>O12</f>
        <v>7</v>
      </c>
      <c r="K16" s="12">
        <f>N12</f>
        <v>15</v>
      </c>
      <c r="L16" s="37">
        <f>Q12</f>
        <v>0</v>
      </c>
      <c r="M16" s="48">
        <f>P12</f>
        <v>0</v>
      </c>
      <c r="N16" s="296"/>
      <c r="O16" s="297"/>
      <c r="P16" s="297"/>
      <c r="Q16" s="298"/>
      <c r="R16" s="50">
        <v>15</v>
      </c>
      <c r="S16" s="51">
        <v>13</v>
      </c>
      <c r="T16" s="52">
        <v>5</v>
      </c>
      <c r="U16" s="53">
        <v>11</v>
      </c>
      <c r="V16" s="50">
        <v>10</v>
      </c>
      <c r="W16" s="8">
        <v>15</v>
      </c>
      <c r="X16" s="52"/>
      <c r="Y16" s="53"/>
      <c r="Z16" s="258">
        <f>H17+D17+L17+T17+X17</f>
        <v>5</v>
      </c>
      <c r="AA16" s="306">
        <f>Z16+Z18</f>
        <v>5</v>
      </c>
      <c r="AB16" s="207">
        <f>J16+J17+L16+B16+B17+D16+F16+F17+H16+R16+R17+T16+V16+V17+X16</f>
        <v>108</v>
      </c>
      <c r="AC16" s="209">
        <f>K17+K16+M16+C17+C16+E16+I16+G16+G17+S16+S17+U16+W16+W17+Y16</f>
        <v>159</v>
      </c>
      <c r="AD16" s="207">
        <f>AB16+AB18</f>
        <v>108</v>
      </c>
      <c r="AE16" s="209">
        <f>AC16+AC18</f>
        <v>159</v>
      </c>
      <c r="AF16" s="201" t="s">
        <v>204</v>
      </c>
      <c r="AH16" s="185">
        <f>IF(J16&gt;K16,1,0)+IF(J17&gt;K17,1,0)+IF(L16&gt;M16,1,0)+IF(J18&gt;K18,1,0)+IF(J19&gt;K19,1,0)+IF(L18&gt;M18,1,0)+IF(B16&gt;C16,1,0)+IF(B17&gt;C17,1,0)+IF(D16&gt;E16,1,0)+IF(B18&gt;C18,1,0)+IF(B19&gt;C19,1,0)+IF(D18&gt;E18,1,0)+IF(R16&gt;S16,1,0)+IF(R17&gt;S17,1,0)+IF(T16&gt;U16,1,0)+IF(R18&gt;S18,1,0)+IF(R19&gt;S19,1,0)+IF(T18&gt;U18,1,0)+IF(V16&gt;W16,1,0)+IF(V17&gt;W17,1,0)+IF(X16&gt;Y16,1,0)+IF(V18&gt;W18,1,0)+IF(V19&gt;W19,1,0)+IF(X18&gt;Y18,1,0)+IF(F16&gt;G16,1,0)+IF(F17&gt;G17,1,0)+IF(H16&gt;I16,1,0)+IF(F18&gt;G18,1,0)+IF(F19&gt;G19,1,0)+IF(H18&gt;I18,1,0)</f>
        <v>1</v>
      </c>
      <c r="AI16" s="183">
        <f>IF(J16&lt;K16,1,0)+IF(J17&lt;K17,1,0)+IF(L16&lt;M16,1,0)+IF(J18&lt;K18,1,0)+IF(J19&lt;K19,1,0)+IF(L18&lt;M18,1,0)+IF(B16&lt;C16,1,0)+IF(B17&lt;C17,1,0)+IF(D16&lt;E16,1,0)+IF(B18&lt;C18,1,0)+IF(B19&lt;C19,1,0)+IF(D18&lt;E18,1,0)+IF(R16&lt;S16,1,0)+IF(R17&lt;S17,1,0)+IF(T16&lt;U16,1,0)+IF(R18&lt;S18,1,0)+IF(R19&lt;S19,1,0)+IF(T18&lt;U18,1,0)+IF(V16&lt;W16,1,0)+IF(V17&lt;W17,1,0)+IF(X16&lt;Y16,1,0)+IF(V18&lt;W18,1,0)+IF(V19&lt;W19,1,0)+IF(X18&lt;Y18,1,0)+IF(F16&lt;G16,1,0)+IF(F17&lt;G17,1,0)+IF(H16&lt;I16,1,0)+IF(F18&lt;G18,1,0)+IF(F19&lt;G19,1,0)+IF(H18&lt;I18,1,0)</f>
        <v>10</v>
      </c>
      <c r="AJ16" s="183">
        <f t="shared" ref="AJ16" si="4">AH16/AI16</f>
        <v>0.1</v>
      </c>
      <c r="AK16" s="184">
        <f t="shared" ref="AK16" si="5">AD16/AE16</f>
        <v>0.67924528301886788</v>
      </c>
    </row>
    <row r="17" spans="1:37" ht="15.75" thickBot="1" x14ac:dyDescent="0.3">
      <c r="A17" s="215"/>
      <c r="B17" s="19">
        <f>O5</f>
        <v>10</v>
      </c>
      <c r="C17" s="20">
        <f>N5</f>
        <v>15</v>
      </c>
      <c r="D17" s="275">
        <f>IF(AND(B16=0,B17=0),0,1)*0+IF(AND(B16&gt;C16,B17&gt;C17),1,0)*2+IF(AND(B16&lt;C16,B17&lt;C17),1,0)*IF(AND(B16=0,B17=0),0,1)+IF(D16&gt;E16,1,0)*2+IF(D16&lt;E16,1,0)*1</f>
        <v>1</v>
      </c>
      <c r="E17" s="276"/>
      <c r="F17" s="20">
        <f>O9</f>
        <v>7</v>
      </c>
      <c r="G17" s="43">
        <f>N9</f>
        <v>15</v>
      </c>
      <c r="H17" s="275">
        <f>IF(AND(F16=0,F17=0),0,1)*0+IF(AND(F16&gt;G16,F17&gt;G17),1,0)*2+IF(AND(F16&lt;G16,F17&lt;G17),1,0)*IF(AND(F16=0,F17=0),0,1)+IF(H16&gt;I16,1,0)*2+IF(H16&lt;I16,1,0)*1</f>
        <v>1</v>
      </c>
      <c r="I17" s="276"/>
      <c r="J17" s="19">
        <f>O13</f>
        <v>9</v>
      </c>
      <c r="K17" s="20">
        <f>N13</f>
        <v>15</v>
      </c>
      <c r="L17" s="275">
        <f>IF(AND(J16=0,J17=0),0,1)*0+IF(AND(J16&gt;K16,J17&gt;K17),1,0)*2+IF(AND(J16&lt;K16,J17&lt;K17),1,0)*IF(AND(J16=0,J17=0),0,1)+IF(L16&gt;M16,1,0)*2+IF(L16&lt;M16,1,0)*1</f>
        <v>1</v>
      </c>
      <c r="M17" s="276"/>
      <c r="N17" s="299"/>
      <c r="O17" s="300"/>
      <c r="P17" s="300"/>
      <c r="Q17" s="301"/>
      <c r="R17" s="54">
        <v>13</v>
      </c>
      <c r="S17" s="55">
        <v>15</v>
      </c>
      <c r="T17" s="275">
        <f>IF(AND(R16=0,R17=0),0,1)*0+IF(AND(R16&gt;S16,R17&gt;S17),1,0)*2+IF(AND(R16&lt;S16,R17&lt;S17),1,0)*IF(AND(R16=0,R17=0),0,1)+IF(T16&gt;U16,1,0)*2+IF(T16&lt;U16,1,0)*1</f>
        <v>1</v>
      </c>
      <c r="U17" s="276"/>
      <c r="V17" s="55">
        <v>10</v>
      </c>
      <c r="W17" s="18">
        <v>15</v>
      </c>
      <c r="X17" s="275">
        <f>IF(AND(V16=0,V17=0),0,1)*0+IF(AND(V16&gt;W16,V17&gt;W17),1,0)*2+IF(AND(V16&lt;W16,V17&lt;W17),1,0)*IF(AND(V16=0,V17=0),0,1)+IF(X16&gt;Y16,1,0)*2+IF(X16&lt;Y16,1,0)*1</f>
        <v>1</v>
      </c>
      <c r="Y17" s="276"/>
      <c r="Z17" s="274"/>
      <c r="AA17" s="307"/>
      <c r="AB17" s="280"/>
      <c r="AC17" s="316"/>
      <c r="AD17" s="208"/>
      <c r="AE17" s="210"/>
      <c r="AF17" s="202"/>
      <c r="AH17" s="185"/>
      <c r="AI17" s="183"/>
      <c r="AJ17" s="183"/>
      <c r="AK17" s="184"/>
    </row>
    <row r="18" spans="1:37" ht="16.5" thickTop="1" thickBot="1" x14ac:dyDescent="0.3">
      <c r="A18" s="215"/>
      <c r="B18" s="26">
        <f>O6</f>
        <v>0</v>
      </c>
      <c r="C18" s="27">
        <f>N6</f>
        <v>0</v>
      </c>
      <c r="D18" s="56">
        <f>Q6</f>
        <v>0</v>
      </c>
      <c r="E18" s="14">
        <f>P6</f>
        <v>0</v>
      </c>
      <c r="F18" s="44">
        <f>O10</f>
        <v>0</v>
      </c>
      <c r="G18" s="45">
        <f>N10</f>
        <v>0</v>
      </c>
      <c r="H18" s="57">
        <f>Q10</f>
        <v>0</v>
      </c>
      <c r="I18" s="15">
        <f>P10</f>
        <v>0</v>
      </c>
      <c r="J18" s="26">
        <f>O14</f>
        <v>0</v>
      </c>
      <c r="K18" s="27">
        <f>N14</f>
        <v>0</v>
      </c>
      <c r="L18" s="56">
        <f>Q14</f>
        <v>0</v>
      </c>
      <c r="M18" s="14">
        <f>P14</f>
        <v>0</v>
      </c>
      <c r="N18" s="299"/>
      <c r="O18" s="300"/>
      <c r="P18" s="300"/>
      <c r="Q18" s="301"/>
      <c r="R18" s="58"/>
      <c r="S18" s="59"/>
      <c r="T18" s="60"/>
      <c r="U18" s="61"/>
      <c r="V18" s="22"/>
      <c r="W18" s="23"/>
      <c r="X18" s="60"/>
      <c r="Y18" s="61"/>
      <c r="Z18" s="258">
        <f>D19+H19+L19+T19+X19</f>
        <v>0</v>
      </c>
      <c r="AA18" s="307"/>
      <c r="AB18" s="207">
        <f>F19+J19+R18+R19+T18+J18+L18+B18+D18+F18+H18+B19+V18+V19+X18</f>
        <v>0</v>
      </c>
      <c r="AC18" s="209">
        <f>K18+M18+C18+E18+I18+G18+C19+G19+K19+S18+S19+U18+W18+W19+Y18</f>
        <v>0</v>
      </c>
      <c r="AD18" s="208"/>
      <c r="AE18" s="210"/>
      <c r="AF18" s="202"/>
      <c r="AH18" s="185"/>
      <c r="AI18" s="183"/>
      <c r="AJ18" s="183"/>
      <c r="AK18" s="184"/>
    </row>
    <row r="19" spans="1:37" ht="15.75" thickBot="1" x14ac:dyDescent="0.3">
      <c r="A19" s="216"/>
      <c r="B19" s="33">
        <f>O7</f>
        <v>0</v>
      </c>
      <c r="C19" s="34">
        <f>N7</f>
        <v>0</v>
      </c>
      <c r="D19" s="275">
        <f>IF(AND(B18=0,B19=0),0,1)*0+IF(AND(B18&gt;C18,B19&gt;C19),1,0)*2+IF(AND(B18&lt;C18,B19&lt;C19),1,0)*IF(AND(B18=0,B19=0),0,1)+IF(D18&gt;E18,1,0)*2+IF(D18&lt;E18,1,0)*1</f>
        <v>0</v>
      </c>
      <c r="E19" s="276"/>
      <c r="F19" s="34">
        <f>O11</f>
        <v>0</v>
      </c>
      <c r="G19" s="47">
        <f>N11</f>
        <v>0</v>
      </c>
      <c r="H19" s="275">
        <f>IF(AND(F18=0,F19=0),0,1)*0+IF(AND(F18&gt;G18,F19&gt;G19),1,0)*2+IF(AND(F18&lt;G18,F19&lt;G19),1,0)*IF(AND(F18=0,F19=0),0,1)+IF(H18&gt;I18,1,0)*2+IF(H18&lt;I18,1,0)*1</f>
        <v>0</v>
      </c>
      <c r="I19" s="276"/>
      <c r="J19" s="33">
        <f>O15</f>
        <v>0</v>
      </c>
      <c r="K19" s="34">
        <f>N15</f>
        <v>0</v>
      </c>
      <c r="L19" s="275">
        <f>IF(AND(J18=0,J19=0),0,1)*0+IF(AND(J18&gt;K18,J19&gt;K19),1,0)*2+IF(AND(J18&lt;K18,J19&lt;K19),1,0)*IF(AND(J18=0,J19=0),0,1)+IF(L18&gt;M18,1,0)*2+IF(L18&lt;M18,1,0)*1</f>
        <v>0</v>
      </c>
      <c r="M19" s="276"/>
      <c r="N19" s="312"/>
      <c r="O19" s="313"/>
      <c r="P19" s="313"/>
      <c r="Q19" s="314"/>
      <c r="R19" s="62"/>
      <c r="S19" s="63"/>
      <c r="T19" s="275">
        <f>IF(AND(R18=0,R19=0),0,1)*0+IF(AND(R18&gt;S18,R19&gt;S19),1,0)*2+IF(AND(R18&lt;S18,R19&lt;S19),1,0)*IF(AND(R18=0,R19=0),0,1)+IF(T18&gt;U18,1,0)*2+IF(T18&lt;U18,1,0)*1</f>
        <v>0</v>
      </c>
      <c r="U19" s="276"/>
      <c r="V19" s="63"/>
      <c r="W19" s="32"/>
      <c r="X19" s="275">
        <f>IF(AND(V18=0,V19=0),0,1)*0+IF(AND(V18&gt;W18,V19&gt;W19),1,0)*2+IF(AND(V18&lt;W18,V19&lt;W19),1,0)*IF(AND(V18=0,V19=0),0,1)+IF(X18&gt;Y18,1,0)*2+IF(X18&lt;Y18,1,0)*1</f>
        <v>0</v>
      </c>
      <c r="Y19" s="276"/>
      <c r="Z19" s="305"/>
      <c r="AA19" s="315"/>
      <c r="AB19" s="217"/>
      <c r="AC19" s="218"/>
      <c r="AD19" s="217"/>
      <c r="AE19" s="218"/>
      <c r="AF19" s="203"/>
      <c r="AH19" s="185"/>
      <c r="AI19" s="183"/>
      <c r="AJ19" s="183"/>
      <c r="AK19" s="184"/>
    </row>
    <row r="20" spans="1:37" ht="16.5" thickTop="1" thickBot="1" x14ac:dyDescent="0.3">
      <c r="A20" s="214" t="s">
        <v>196</v>
      </c>
      <c r="B20" s="36">
        <f>S4</f>
        <v>8</v>
      </c>
      <c r="C20" s="64">
        <f>R4</f>
        <v>15</v>
      </c>
      <c r="D20" s="40">
        <f>U4</f>
        <v>0</v>
      </c>
      <c r="E20" s="48">
        <f>T4</f>
        <v>0</v>
      </c>
      <c r="F20" s="38">
        <f>S8</f>
        <v>5</v>
      </c>
      <c r="G20" s="39">
        <f>R8</f>
        <v>15</v>
      </c>
      <c r="H20" s="40">
        <f>U8</f>
        <v>0</v>
      </c>
      <c r="I20" s="15">
        <f>T8</f>
        <v>0</v>
      </c>
      <c r="J20" s="36">
        <f>S12</f>
        <v>8</v>
      </c>
      <c r="K20" s="64">
        <f>R12</f>
        <v>15</v>
      </c>
      <c r="L20" s="40">
        <f>U12</f>
        <v>0</v>
      </c>
      <c r="M20" s="14">
        <f>T12</f>
        <v>0</v>
      </c>
      <c r="N20" s="50">
        <f>S16</f>
        <v>13</v>
      </c>
      <c r="O20" s="65">
        <f>R16</f>
        <v>15</v>
      </c>
      <c r="P20" s="9">
        <f>U16</f>
        <v>11</v>
      </c>
      <c r="Q20" s="25">
        <f>T16</f>
        <v>5</v>
      </c>
      <c r="R20" s="296"/>
      <c r="S20" s="297"/>
      <c r="T20" s="297"/>
      <c r="U20" s="298"/>
      <c r="V20" s="50">
        <v>15</v>
      </c>
      <c r="W20" s="8">
        <v>10</v>
      </c>
      <c r="X20" s="60">
        <v>11</v>
      </c>
      <c r="Y20" s="53">
        <v>13</v>
      </c>
      <c r="Z20" s="258">
        <f>P21+L21+H21+D21+X21</f>
        <v>6</v>
      </c>
      <c r="AA20" s="306">
        <f>Z20+Z22</f>
        <v>6</v>
      </c>
      <c r="AB20" s="207">
        <f>P20+N20+N21+L20+J20+J21+H20+F20+F21+D20+B20+B21+V20+V21+X20</f>
        <v>118</v>
      </c>
      <c r="AC20" s="209">
        <f>Q20+O20+O21+M20+K20+K21+I20+G20+G21+E20+C20+C21+W20+W21+Y20</f>
        <v>161</v>
      </c>
      <c r="AD20" s="207">
        <f>AB20+AB22</f>
        <v>118</v>
      </c>
      <c r="AE20" s="209">
        <f>AC20+AC22</f>
        <v>161</v>
      </c>
      <c r="AF20" s="201" t="s">
        <v>203</v>
      </c>
      <c r="AH20" s="185">
        <f>IF(J20&gt;K20,1,0)+IF(J21&gt;K21,1,0)+IF(L20&gt;M20,1,0)+IF(J22&gt;K22,1,0)+IF(J23&gt;K23,1,0)+IF(L22&gt;M22,1,0)+IF(N20&gt;O20,1,0)+IF(N21&gt;O21,1,0)+IF(P20&gt;Q20,1,0)+IF(N22&gt;O22,1,0)+IF(N23&gt;O23,1,0)+IF(P22&gt;Q22,1,0)+IF(B20&gt;C20,1,0)+IF(B21&gt;C21,1,0)+IF(D20&gt;E20,1,0)+IF(B22&gt;C22,1,0)+IF(B23&gt;C23,1,0)+IF(D22&gt;E22,1,0)+IF(V20&gt;W20,1,0)+IF(V21&gt;W21,1,0)+IF(X20&gt;Y20,1,0)+IF(V22&gt;W22,1,0)+IF(V23&gt;W23,1,0)+IF(X22&gt;Y22,1,0)+IF(F20&gt;G20,1,0)+IF(F21&gt;G21,1,0)+IF(H20&gt;I20,1,0)+IF(F22&gt;G22,1,0)+IF(F23&gt;G23,1,0)+IF(H22&gt;I22,1,0)</f>
        <v>3</v>
      </c>
      <c r="AI20" s="183">
        <f>IF(J20&lt;K20,1,0)+IF(J21&lt;K21,1,0)+IF(L20&lt;M20,1,0)+IF(J22&lt;K22,1,0)+IF(J23&lt;K23,1,0)+IF(L22&lt;M22,1,0)+IF(N20&lt;O20,1,0)+IF(N21&lt;O21,1,0)+IF(P20&lt;Q20,1,0)+IF(N22&lt;O22,1,0)+IF(N23&lt;O23,1,0)+IF(P22&lt;Q22,1,0)+IF(B20&lt;C20,1,0)+IF(B21&lt;C21,1,0)+IF(D20&lt;E20,1,0)+IF(B22&lt;C22,1,0)+IF(B23&lt;C23,1,0)+IF(D22&lt;E22,1,0)+IF(V20&lt;W20,1,0)+IF(V21&lt;W21,1,0)+IF(X20&lt;Y20,1,0)+IF(V22&lt;W22,1,0)+IF(V23&lt;W23,1,0)+IF(X22&lt;Y22,1,0)+IF(F20&lt;G20,1,0)+IF(F21&lt;G21,1,0)+IF(H20&lt;I20,1,0)+IF(F22&lt;G22,1,0)+IF(F23&lt;G23,1,0)+IF(H22&lt;I22,1,0)</f>
        <v>9</v>
      </c>
      <c r="AJ20" s="183">
        <f t="shared" ref="AJ20" si="6">AH20/AI20</f>
        <v>0.33333333333333331</v>
      </c>
      <c r="AK20" s="184">
        <f t="shared" ref="AK20" si="7">AD20/AE20</f>
        <v>0.73291925465838514</v>
      </c>
    </row>
    <row r="21" spans="1:37" ht="15.75" thickBot="1" x14ac:dyDescent="0.3">
      <c r="A21" s="215"/>
      <c r="B21" s="19">
        <f>S5</f>
        <v>8</v>
      </c>
      <c r="C21" s="20">
        <f>R5</f>
        <v>15</v>
      </c>
      <c r="D21" s="275">
        <f>IF(AND(B20=0,B21=0),0,1)*0+IF(AND(B20&gt;C20,B21&gt;C21),1,0)*2+IF(AND(B20&lt;C20,B21&lt;C21),1,0)*IF(AND(B20=0,B21=0),0,1)+IF(D20&gt;E20,1,0)*2+IF(D20&lt;E20,1,0)*1</f>
        <v>1</v>
      </c>
      <c r="E21" s="276"/>
      <c r="F21" s="20">
        <f>S9</f>
        <v>8</v>
      </c>
      <c r="G21" s="43">
        <f>R9</f>
        <v>15</v>
      </c>
      <c r="H21" s="275">
        <f>IF(AND(F20=0,F21=0),0,1)*0+IF(AND(F20&gt;G20,F21&gt;G21),1,0)*2+IF(AND(F20&lt;G20,F21&lt;G21),1,0)*IF(AND(F20=0,F21=0),0,1)+IF(H20&gt;I20,1,0)*2+IF(H20&lt;I20,1,0)*1</f>
        <v>1</v>
      </c>
      <c r="I21" s="276"/>
      <c r="J21" s="19">
        <f>S13</f>
        <v>5</v>
      </c>
      <c r="K21" s="20">
        <f>R13</f>
        <v>15</v>
      </c>
      <c r="L21" s="275">
        <f>IF(AND(J20=0,J21=0),0,1)*0+IF(AND(J20&gt;K20,J21&gt;K21),1,0)*2+IF(AND(J20&lt;K20,J21&lt;K21),1,0)*IF(AND(J20=0,J21=0),0,1)+IF(L20&gt;M20,1,0)*2+IF(L20&lt;M20,1,0)*1</f>
        <v>1</v>
      </c>
      <c r="M21" s="276"/>
      <c r="N21" s="54">
        <f>S17</f>
        <v>15</v>
      </c>
      <c r="O21" s="55">
        <f>R17</f>
        <v>13</v>
      </c>
      <c r="P21" s="275">
        <f>IF(AND(N20=0,N21=0),0,1)*0+IF(AND(N20&gt;O20,N21&gt;O21),1,0)*2+IF(AND(N20&lt;O20,N21&lt;O21),1,0)*IF(AND(N20=0,N21=0),0,1)+IF(P20&gt;Q20,1,0)*2+IF(P20&lt;Q20,1,0)*1</f>
        <v>2</v>
      </c>
      <c r="Q21" s="276"/>
      <c r="R21" s="299"/>
      <c r="S21" s="300"/>
      <c r="T21" s="300"/>
      <c r="U21" s="301"/>
      <c r="V21" s="17">
        <v>11</v>
      </c>
      <c r="W21" s="127">
        <v>15</v>
      </c>
      <c r="X21" s="275">
        <f>IF(AND(V20=0,V21=0),0,1)*0+IF(AND(V20&gt;W20,V21&gt;W21),1,0)*2+IF(AND(V20&lt;W20,V21&lt;W21),1,0)*IF(AND(V20=0,V21=0),0,1)+IF(X20&gt;Y20,1,0)*2+IF(X20&lt;Y20,1,0)*1</f>
        <v>1</v>
      </c>
      <c r="Y21" s="276"/>
      <c r="Z21" s="305"/>
      <c r="AA21" s="307"/>
      <c r="AB21" s="217"/>
      <c r="AC21" s="218"/>
      <c r="AD21" s="208"/>
      <c r="AE21" s="210"/>
      <c r="AF21" s="202"/>
      <c r="AH21" s="185"/>
      <c r="AI21" s="183"/>
      <c r="AJ21" s="183"/>
      <c r="AK21" s="184"/>
    </row>
    <row r="22" spans="1:37" ht="16.5" thickTop="1" thickBot="1" x14ac:dyDescent="0.3">
      <c r="A22" s="215"/>
      <c r="B22" s="26">
        <f>S6</f>
        <v>0</v>
      </c>
      <c r="C22" s="27">
        <f>R6</f>
        <v>0</v>
      </c>
      <c r="D22" s="57">
        <f>U6</f>
        <v>0</v>
      </c>
      <c r="E22" s="14">
        <f>T6</f>
        <v>0</v>
      </c>
      <c r="F22" s="44">
        <f>S10</f>
        <v>0</v>
      </c>
      <c r="G22" s="45">
        <f>R10</f>
        <v>0</v>
      </c>
      <c r="H22" s="57">
        <f>U10</f>
        <v>0</v>
      </c>
      <c r="I22" s="15">
        <f>T10</f>
        <v>0</v>
      </c>
      <c r="J22" s="26">
        <f>S14</f>
        <v>0</v>
      </c>
      <c r="K22" s="66">
        <f>R14</f>
        <v>0</v>
      </c>
      <c r="L22" s="57">
        <f>U14</f>
        <v>0</v>
      </c>
      <c r="M22" s="14">
        <f>T14</f>
        <v>0</v>
      </c>
      <c r="N22" s="58">
        <f>S18</f>
        <v>0</v>
      </c>
      <c r="O22" s="67">
        <f>R18</f>
        <v>0</v>
      </c>
      <c r="P22" s="128">
        <f>U18</f>
        <v>0</v>
      </c>
      <c r="Q22" s="25">
        <f>T18</f>
        <v>0</v>
      </c>
      <c r="R22" s="299"/>
      <c r="S22" s="300"/>
      <c r="T22" s="300"/>
      <c r="U22" s="301"/>
      <c r="V22" s="58"/>
      <c r="W22" s="23"/>
      <c r="X22" s="60"/>
      <c r="Y22" s="61"/>
      <c r="Z22" s="258">
        <f>P23+L23+H23+D23+X23</f>
        <v>0</v>
      </c>
      <c r="AA22" s="307"/>
      <c r="AB22" s="309">
        <f>P22+N22+N23+L22+J22+J23+H22+F22+F23+D22+B22+B23+V22+V23+X22</f>
        <v>0</v>
      </c>
      <c r="AC22" s="310">
        <f>Q22+O22+O23+M22+K22+K23+I22+G22+G23+E22+C22+C23+W22+W23+Y22</f>
        <v>0</v>
      </c>
      <c r="AD22" s="208"/>
      <c r="AE22" s="210"/>
      <c r="AF22" s="202"/>
      <c r="AH22" s="185"/>
      <c r="AI22" s="183"/>
      <c r="AJ22" s="183"/>
      <c r="AK22" s="184"/>
    </row>
    <row r="23" spans="1:37" ht="16.5" thickTop="1" thickBot="1" x14ac:dyDescent="0.3">
      <c r="A23" s="216"/>
      <c r="B23" s="33">
        <f>S7</f>
        <v>0</v>
      </c>
      <c r="C23" s="34">
        <f>R7</f>
        <v>0</v>
      </c>
      <c r="D23" s="275">
        <f>IF(AND(B22=0,B23=0),0,1)*0+IF(AND(B22&gt;C22,B23&gt;C23),1,0)*2+IF(AND(B22&lt;C22,B23&lt;C23),1,0)*IF(AND(B22=0,B23=0),0,1)+IF(D22&gt;E22,1,0)*2+IF(D22&lt;E22,1,0)*1</f>
        <v>0</v>
      </c>
      <c r="E23" s="276"/>
      <c r="F23" s="34">
        <f>S11</f>
        <v>0</v>
      </c>
      <c r="G23" s="47">
        <f>R11</f>
        <v>0</v>
      </c>
      <c r="H23" s="275">
        <f>IF(AND(F22=0,F23=0),0,1)*0+IF(AND(F22&gt;G22,F23&gt;G23),1,0)*2+IF(AND(F22&lt;G22,F23&lt;G23),1,0)*IF(AND(F22=0,F23=0),0,1)+IF(H22&gt;I22,1,0)*2+IF(H22&lt;I22,1,0)*1</f>
        <v>0</v>
      </c>
      <c r="I23" s="276"/>
      <c r="J23" s="33">
        <f>S15</f>
        <v>0</v>
      </c>
      <c r="K23" s="34">
        <f>R15</f>
        <v>0</v>
      </c>
      <c r="L23" s="275">
        <f>IF(AND(J22=0,J23=0),0,1)*0+IF(AND(J22&gt;K22,J23&gt;K23),1,0)*2+IF(AND(J22&lt;K22,J23&lt;K23),1,0)*IF(AND(J22=0,J23=0),0,1)+IF(L22&gt;M22,1,0)*2+IF(L22&lt;M22,1,0)*1</f>
        <v>0</v>
      </c>
      <c r="M23" s="276"/>
      <c r="N23" s="62">
        <f>S19</f>
        <v>0</v>
      </c>
      <c r="O23" s="63">
        <f>R19</f>
        <v>0</v>
      </c>
      <c r="P23" s="275">
        <f>IF(AND(N22=0,N23=0),0,1)*0+IF(AND(N22&gt;O22,N23&gt;O23),1,0)*2+IF(AND(N22&lt;O22,N23&lt;O23),1,0)*IF(AND(N22=0,N23=0),0,1)+IF(P22&gt;Q22,1,0)*2+IF(P22&lt;Q22,1,0)*1</f>
        <v>0</v>
      </c>
      <c r="Q23" s="276"/>
      <c r="R23" s="312"/>
      <c r="S23" s="313"/>
      <c r="T23" s="313"/>
      <c r="U23" s="314"/>
      <c r="V23" s="129"/>
      <c r="W23" s="60"/>
      <c r="X23" s="275">
        <f>IF(AND(V22=0,V23=0),0,1)*0+IF(AND(V22&gt;W22,V23&gt;W23),1,0)*2+IF(AND(V22&lt;W22,V23&lt;W23),1,0)*IF(AND(V22=0,V23=0),0,1)+IF(X22&gt;Y22,1,0)*2+IF(X22&lt;Y22,1,0)*1</f>
        <v>0</v>
      </c>
      <c r="Y23" s="276"/>
      <c r="Z23" s="305"/>
      <c r="AA23" s="307"/>
      <c r="AB23" s="309"/>
      <c r="AC23" s="310"/>
      <c r="AD23" s="217"/>
      <c r="AE23" s="218"/>
      <c r="AF23" s="203"/>
      <c r="AH23" s="185"/>
      <c r="AI23" s="183"/>
      <c r="AJ23" s="204"/>
      <c r="AK23" s="311"/>
    </row>
    <row r="24" spans="1:37" ht="16.5" thickTop="1" thickBot="1" x14ac:dyDescent="0.3">
      <c r="A24" s="214" t="s">
        <v>197</v>
      </c>
      <c r="B24" s="36">
        <f>W4</f>
        <v>13</v>
      </c>
      <c r="C24" s="64">
        <f>V4</f>
        <v>15</v>
      </c>
      <c r="D24" s="40">
        <f>Y4</f>
        <v>0</v>
      </c>
      <c r="E24" s="14">
        <f>X4</f>
        <v>0</v>
      </c>
      <c r="F24" s="38">
        <f>W8</f>
        <v>10</v>
      </c>
      <c r="G24" s="39">
        <f>V8</f>
        <v>15</v>
      </c>
      <c r="H24" s="40">
        <f>Y8</f>
        <v>0</v>
      </c>
      <c r="I24" s="15">
        <f>X8</f>
        <v>0</v>
      </c>
      <c r="J24" s="36">
        <f>W12</f>
        <v>15</v>
      </c>
      <c r="K24" s="12">
        <f>V12</f>
        <v>13</v>
      </c>
      <c r="L24" s="15">
        <f>Y12</f>
        <v>0</v>
      </c>
      <c r="M24" s="125">
        <f>X12</f>
        <v>0</v>
      </c>
      <c r="N24" s="50">
        <f>W16</f>
        <v>15</v>
      </c>
      <c r="O24" s="51">
        <f>V16</f>
        <v>10</v>
      </c>
      <c r="P24" s="60">
        <f>Y16</f>
        <v>0</v>
      </c>
      <c r="Q24" s="53">
        <f>X16</f>
        <v>0</v>
      </c>
      <c r="R24" s="130">
        <f>W20</f>
        <v>10</v>
      </c>
      <c r="S24" s="131">
        <f>V20</f>
        <v>15</v>
      </c>
      <c r="T24" s="132">
        <f>Y20</f>
        <v>13</v>
      </c>
      <c r="U24" s="133">
        <f>X20</f>
        <v>11</v>
      </c>
      <c r="V24" s="296"/>
      <c r="W24" s="297"/>
      <c r="X24" s="297"/>
      <c r="Y24" s="298"/>
      <c r="Z24" s="258">
        <f>D25+H25+L25+P25+T25</f>
        <v>8</v>
      </c>
      <c r="AA24" s="306">
        <f>Z24+Z26</f>
        <v>8</v>
      </c>
      <c r="AB24" s="309">
        <f>B24+B25+D24+F24+F25+H24+J24+J25+L24+N24+N25+P24+R24+R25+T24</f>
        <v>138</v>
      </c>
      <c r="AC24" s="310">
        <f>C24+C25+E24+G24+G25+I24+K24+K25+M24+O24+O25+Q24+S24+S25+U24</f>
        <v>140</v>
      </c>
      <c r="AD24" s="208">
        <f>AB24+AB26</f>
        <v>138</v>
      </c>
      <c r="AE24" s="210">
        <f>AC24+AC26</f>
        <v>140</v>
      </c>
      <c r="AF24" s="201" t="s">
        <v>202</v>
      </c>
      <c r="AH24" s="185">
        <f>IF(J24&gt;K24,1,0)+IF(J25&gt;K25,1,0)+IF(L24&gt;M24,1,0)+IF(J26&gt;K26,1,0)+IF(J27&gt;K27,1,0)+IF(L26&gt;M26,1,0)+IF(N24&gt;O24,1,0)+IF(N25&gt;O25,1,0)+IF(P24&gt;Q24,1,0)+IF(N26&gt;O26,1,0)+IF(N27&gt;O27,1,0)+IF(P26&gt;Q26,1,0)+IF(R24&gt;S24,1,0)+IF(R25&gt;S25,1,0)+IF(T24&gt;U24,1,0)+IF(R26&gt;S26,1,0)+IF(R27&gt;S27,1,0)+IF(T26&gt;U26,1,0)+IF(B24&gt;C24,1,0)+IF(B25&gt;C25,1,0)+IF(D24&gt;E24,1,0)+IF(B26&gt;C26,1,0)+IF(B27&gt;C27,1,0)+IF(D26&gt;E26,1,0)+IF(F24&gt;G24,1,0)+IF(F25&gt;G25,1,0)+IF(H24&gt;I24,1,0)+IF(F26&gt;G26,1,0)+IF(F27&gt;G27,1,0)+IF(H26&gt;I26,1,0)</f>
        <v>6</v>
      </c>
      <c r="AI24" s="183">
        <f>IF(J24&lt;K24,1,0)+IF(J25&lt;K25,1,0)+IF(L24&lt;M24,1,0)+IF(J26&lt;K26,1,0)+IF(J27&lt;K27,1,0)+IF(L26&lt;M26,1,0)+IF(N24&lt;O24,1,0)+IF(N25&lt;O25,1,0)+IF(P24&lt;Q24,1,0)+IF(N26&lt;O26,1,0)+IF(N27&lt;O27,1,0)+IF(P26&lt;Q26,1,0)+IF(R24&lt;S24,1,0)+IF(R25&lt;S25,1,0)+IF(T24&lt;U24,1,0)+IF(R26&lt;S26,1,0)+IF(R27&lt;S27,1,0)+IF(T26&lt;U26,1,0)+IF(B24&lt;C24,1,0)+IF(B25&lt;C25,1,0)+IF(D24&lt;E24,1,0)+IF(B26&lt;C26,1,0)+IF(B27&lt;C27,1,0)+IF(D26&lt;E26,1,0)+IF(F24&lt;G24,1,0)+IF(F25&lt;G25,1,0)+IF(H24&lt;I24,1,0)+IF(F26&lt;G26,1,0)+IF(F27&lt;G27,1,0)+IF(H26&lt;I26,1,0)</f>
        <v>5</v>
      </c>
      <c r="AJ24" s="183">
        <f>AH24/AI24</f>
        <v>1.2</v>
      </c>
      <c r="AK24" s="184">
        <f t="shared" ref="AK24" si="8">AD24/AE24</f>
        <v>0.98571428571428577</v>
      </c>
    </row>
    <row r="25" spans="1:37" ht="16.5" thickTop="1" thickBot="1" x14ac:dyDescent="0.3">
      <c r="A25" s="215"/>
      <c r="B25" s="19">
        <f>W5</f>
        <v>7</v>
      </c>
      <c r="C25" s="20">
        <f>V5</f>
        <v>15</v>
      </c>
      <c r="D25" s="275">
        <f>IF(AND(B24=0,B25=0),0,1)*0+IF(AND(B24&gt;C24,B25&gt;C25),1,0)*2+IF(AND(B24&lt;C24,B25&lt;C25),1,0)*IF(AND(B24=0,B25=0),0,1)+IF(D24&gt;E24,1,0)*2+IF(D24&lt;E24,1,0)*1</f>
        <v>1</v>
      </c>
      <c r="E25" s="276"/>
      <c r="F25" s="20">
        <f>W9</f>
        <v>10</v>
      </c>
      <c r="G25" s="43">
        <f>V9</f>
        <v>15</v>
      </c>
      <c r="H25" s="275">
        <f>IF(AND(F24=0,F25=0),0,1)*0+IF(AND(F24&gt;G24,F25&gt;G25),1,0)*2+IF(AND(F24&lt;G24,F25&lt;G25),1,0)*IF(AND(F24=0,F25=0),0,1)+IF(H24&gt;I24,1,0)*2+IF(H24&lt;I24,1,0)*1</f>
        <v>1</v>
      </c>
      <c r="I25" s="276"/>
      <c r="J25" s="19">
        <f>W13</f>
        <v>15</v>
      </c>
      <c r="K25" s="20">
        <f>V13</f>
        <v>10</v>
      </c>
      <c r="L25" s="275">
        <f>IF(AND(J24=0,J25=0),0,1)*0+IF(AND(J24&gt;K24,J25&gt;K25),1,0)*2+IF(AND(J24&lt;K24,J25&lt;K25),1,0)*IF(AND(J24=0,J25=0),0,1)+IF(L24&gt;M24,1,0)*2+IF(L24&lt;M24,1,0)*1</f>
        <v>2</v>
      </c>
      <c r="M25" s="276"/>
      <c r="N25" s="54">
        <f>W17</f>
        <v>15</v>
      </c>
      <c r="O25" s="55">
        <f>V17</f>
        <v>10</v>
      </c>
      <c r="P25" s="275">
        <f>IF(AND(N24=0,N25=0),0,1)*0+IF(AND(N24&gt;O24,N25&gt;O25),1,0)*2+IF(AND(N24&lt;O24,N25&lt;O25),1,0)*IF(AND(N24=0,N25=0),0,1)+IF(P24&gt;Q24,1,0)*2+IF(P24&lt;Q24,1,0)*1</f>
        <v>2</v>
      </c>
      <c r="Q25" s="276"/>
      <c r="R25" s="134">
        <f>W21</f>
        <v>15</v>
      </c>
      <c r="S25" s="135">
        <f>V21</f>
        <v>11</v>
      </c>
      <c r="T25" s="275">
        <f>IF(AND(R24=0,R25=0),0,1)*0+IF(AND(R24&gt;S24,R25&gt;S25),1,0)*2+IF(AND(R24&lt;S24,R25&lt;S25),1,0)*IF(AND(R24=0,R25=0),0,1)+IF(T24&gt;U24,1,0)*2+IF(T24&lt;U24,1,0)*1</f>
        <v>2</v>
      </c>
      <c r="U25" s="276"/>
      <c r="V25" s="299"/>
      <c r="W25" s="300"/>
      <c r="X25" s="300"/>
      <c r="Y25" s="301"/>
      <c r="Z25" s="305"/>
      <c r="AA25" s="307"/>
      <c r="AB25" s="309"/>
      <c r="AC25" s="310"/>
      <c r="AD25" s="208"/>
      <c r="AE25" s="210"/>
      <c r="AF25" s="202"/>
      <c r="AH25" s="185"/>
      <c r="AI25" s="183"/>
      <c r="AJ25" s="183"/>
      <c r="AK25" s="184"/>
    </row>
    <row r="26" spans="1:37" ht="15.75" thickBot="1" x14ac:dyDescent="0.3">
      <c r="A26" s="215"/>
      <c r="B26" s="26">
        <f>W6</f>
        <v>0</v>
      </c>
      <c r="C26" s="66">
        <f>V6</f>
        <v>0</v>
      </c>
      <c r="D26" s="46">
        <f>Y6</f>
        <v>0</v>
      </c>
      <c r="E26" s="14">
        <f>X6</f>
        <v>0</v>
      </c>
      <c r="F26" s="44">
        <f>W10</f>
        <v>0</v>
      </c>
      <c r="G26" s="45">
        <f>V10</f>
        <v>0</v>
      </c>
      <c r="H26" s="46">
        <f>Y10</f>
        <v>0</v>
      </c>
      <c r="I26" s="15">
        <f>X10</f>
        <v>0</v>
      </c>
      <c r="J26" s="26">
        <f>W14</f>
        <v>0</v>
      </c>
      <c r="K26" s="27">
        <f>V14</f>
        <v>0</v>
      </c>
      <c r="L26" s="15">
        <f>Y14</f>
        <v>0</v>
      </c>
      <c r="M26" s="30">
        <f>X14</f>
        <v>0</v>
      </c>
      <c r="N26" s="58">
        <f>W18</f>
        <v>0</v>
      </c>
      <c r="O26" s="59">
        <f>V18</f>
        <v>0</v>
      </c>
      <c r="P26" s="60">
        <f>Y18</f>
        <v>0</v>
      </c>
      <c r="Q26" s="61">
        <f>X18</f>
        <v>0</v>
      </c>
      <c r="R26" s="136">
        <f>W22</f>
        <v>0</v>
      </c>
      <c r="S26" s="137">
        <f>V22</f>
        <v>0</v>
      </c>
      <c r="T26" s="132">
        <f>Y22</f>
        <v>0</v>
      </c>
      <c r="U26" s="138">
        <f>X22</f>
        <v>0</v>
      </c>
      <c r="V26" s="299"/>
      <c r="W26" s="300"/>
      <c r="X26" s="300"/>
      <c r="Y26" s="301"/>
      <c r="Z26" s="291">
        <f>D27+H27+L27+P27+T27</f>
        <v>0</v>
      </c>
      <c r="AA26" s="307"/>
      <c r="AB26" s="208">
        <f>B26+B27+D26+F26+F27+H26+J26+J27+L26+N26+N27+P26+R26+R27+T26</f>
        <v>0</v>
      </c>
      <c r="AC26" s="210">
        <f>C26+C27+E26+G26+G27+I26+K26+K27+M26+O26+O27+Q26+S26+S27+U26</f>
        <v>0</v>
      </c>
      <c r="AD26" s="208"/>
      <c r="AE26" s="210"/>
      <c r="AF26" s="202"/>
      <c r="AH26" s="185"/>
      <c r="AI26" s="183"/>
      <c r="AJ26" s="183"/>
      <c r="AK26" s="184"/>
    </row>
    <row r="27" spans="1:37" ht="15.75" thickBot="1" x14ac:dyDescent="0.3">
      <c r="A27" s="289"/>
      <c r="B27" s="68">
        <f>W7</f>
        <v>0</v>
      </c>
      <c r="C27" s="69">
        <f>V7</f>
        <v>0</v>
      </c>
      <c r="D27" s="241">
        <f>IF(AND(B26=0,B27=0),0,1)*0+IF(AND(B26&gt;C26,B27&gt;C27),1,0)*2+IF(AND(B26&lt;C26,B27&lt;C27),1,0)*IF(AND(B26=0,B27=0),0,1)+IF(D26&gt;E26,1,0)*2+IF(D26&lt;E26,1,0)*1</f>
        <v>0</v>
      </c>
      <c r="E27" s="260"/>
      <c r="F27" s="69">
        <f>W11</f>
        <v>0</v>
      </c>
      <c r="G27" s="70">
        <f>V11</f>
        <v>0</v>
      </c>
      <c r="H27" s="241">
        <f>IF(AND(F26=0,F27=0),0,1)*0+IF(AND(F26&gt;G26,F27&gt;G27),1,0)*2+IF(AND(F26&lt;G26,F27&lt;G27),1,0)*IF(AND(F26=0,F27=0),0,1)+IF(H26&gt;I26,1,0)*2+IF(H26&lt;I26,1,0)*1</f>
        <v>0</v>
      </c>
      <c r="I27" s="260"/>
      <c r="J27" s="68">
        <f>W15</f>
        <v>0</v>
      </c>
      <c r="K27" s="69">
        <f>V15</f>
        <v>0</v>
      </c>
      <c r="L27" s="241">
        <f>IF(AND(J26=0,J27=0),0,1)*0+IF(AND(J26&gt;K26,J27&gt;K27),1,0)*2+IF(AND(J26&lt;K26,J27&lt;K27),1,0)*IF(AND(J26=0,J27=0),0,1)+IF(L26&gt;M26,1,0)*2+IF(L26&lt;M26,1,0)*1</f>
        <v>0</v>
      </c>
      <c r="M27" s="260"/>
      <c r="N27" s="71">
        <f>W19</f>
        <v>0</v>
      </c>
      <c r="O27" s="72">
        <f>V19</f>
        <v>0</v>
      </c>
      <c r="P27" s="241">
        <f>IF(AND(N26=0,N27=0),0,1)*0+IF(AND(N26&gt;O26,N27&gt;O27),1,0)*2+IF(AND(N26&lt;O26,N27&lt;O27),1,0)*IF(AND(N26=0,N27=0),0,1)+IF(P26&gt;Q26,1,0)*2+IF(P26&lt;Q26,1,0)*1</f>
        <v>0</v>
      </c>
      <c r="Q27" s="260"/>
      <c r="R27" s="139">
        <f>W23</f>
        <v>0</v>
      </c>
      <c r="S27" s="140">
        <f>V23</f>
        <v>0</v>
      </c>
      <c r="T27" s="241">
        <f>IF(AND(R26=0,R27=0),0,1)*0+IF(AND(R26&gt;S26,R27&gt;S27),1,0)*2+IF(AND(R26&lt;S26,R27&lt;S27),1,0)*IF(AND(R26=0,R27=0),0,1)+IF(T26&gt;U26,1,0)*2+IF(T26&lt;U26,1,0)*1</f>
        <v>0</v>
      </c>
      <c r="U27" s="260"/>
      <c r="V27" s="302"/>
      <c r="W27" s="303"/>
      <c r="X27" s="303"/>
      <c r="Y27" s="304"/>
      <c r="Z27" s="259"/>
      <c r="AA27" s="308"/>
      <c r="AB27" s="261"/>
      <c r="AC27" s="292"/>
      <c r="AD27" s="261"/>
      <c r="AE27" s="292"/>
      <c r="AF27" s="293"/>
      <c r="AH27" s="294"/>
      <c r="AI27" s="295"/>
      <c r="AJ27" s="295"/>
      <c r="AK27" s="290"/>
    </row>
    <row r="28" spans="1:37" ht="15.75" thickTop="1" x14ac:dyDescent="0.25"/>
    <row r="30" spans="1:37" x14ac:dyDescent="0.25">
      <c r="A30" t="s">
        <v>12</v>
      </c>
    </row>
  </sheetData>
  <mergeCells count="166">
    <mergeCell ref="AK24:AK27"/>
    <mergeCell ref="D25:E25"/>
    <mergeCell ref="H25:I25"/>
    <mergeCell ref="L25:M25"/>
    <mergeCell ref="P25:Q25"/>
    <mergeCell ref="T25:U25"/>
    <mergeCell ref="Z26:Z27"/>
    <mergeCell ref="AB26:AB27"/>
    <mergeCell ref="AC26:AC27"/>
    <mergeCell ref="D27:E27"/>
    <mergeCell ref="AD24:AD27"/>
    <mergeCell ref="AE24:AE27"/>
    <mergeCell ref="AF24:AF27"/>
    <mergeCell ref="AH24:AH27"/>
    <mergeCell ref="AI24:AI27"/>
    <mergeCell ref="AJ24:AJ27"/>
    <mergeCell ref="A24:A27"/>
    <mergeCell ref="V24:Y27"/>
    <mergeCell ref="Z24:Z25"/>
    <mergeCell ref="AA24:AA27"/>
    <mergeCell ref="AB24:AB25"/>
    <mergeCell ref="AC24:AC25"/>
    <mergeCell ref="H27:I27"/>
    <mergeCell ref="L27:M27"/>
    <mergeCell ref="P27:Q27"/>
    <mergeCell ref="T27:U27"/>
    <mergeCell ref="AK20:AK23"/>
    <mergeCell ref="D21:E21"/>
    <mergeCell ref="H21:I21"/>
    <mergeCell ref="L21:M21"/>
    <mergeCell ref="P21:Q21"/>
    <mergeCell ref="X21:Y21"/>
    <mergeCell ref="Z22:Z23"/>
    <mergeCell ref="AB22:AB23"/>
    <mergeCell ref="AC22:AC23"/>
    <mergeCell ref="D23:E23"/>
    <mergeCell ref="AD20:AD23"/>
    <mergeCell ref="AE20:AE23"/>
    <mergeCell ref="AF20:AF23"/>
    <mergeCell ref="AH20:AH23"/>
    <mergeCell ref="AI20:AI23"/>
    <mergeCell ref="AJ20:AJ23"/>
    <mergeCell ref="A20:A23"/>
    <mergeCell ref="R20:U23"/>
    <mergeCell ref="Z20:Z21"/>
    <mergeCell ref="AA20:AA23"/>
    <mergeCell ref="AB20:AB21"/>
    <mergeCell ref="AC20:AC21"/>
    <mergeCell ref="H23:I23"/>
    <mergeCell ref="L23:M23"/>
    <mergeCell ref="P23:Q23"/>
    <mergeCell ref="X23:Y23"/>
    <mergeCell ref="AK16:AK19"/>
    <mergeCell ref="D17:E17"/>
    <mergeCell ref="H17:I17"/>
    <mergeCell ref="L17:M17"/>
    <mergeCell ref="T17:U17"/>
    <mergeCell ref="X17:Y17"/>
    <mergeCell ref="Z18:Z19"/>
    <mergeCell ref="AB18:AB19"/>
    <mergeCell ref="AC18:AC19"/>
    <mergeCell ref="D19:E19"/>
    <mergeCell ref="AD16:AD19"/>
    <mergeCell ref="AE16:AE19"/>
    <mergeCell ref="AF16:AF19"/>
    <mergeCell ref="AH16:AH19"/>
    <mergeCell ref="AI16:AI19"/>
    <mergeCell ref="AJ16:AJ19"/>
    <mergeCell ref="A16:A19"/>
    <mergeCell ref="N16:Q19"/>
    <mergeCell ref="Z16:Z17"/>
    <mergeCell ref="AA16:AA19"/>
    <mergeCell ref="AB16:AB17"/>
    <mergeCell ref="AC16:AC17"/>
    <mergeCell ref="H19:I19"/>
    <mergeCell ref="L19:M19"/>
    <mergeCell ref="T19:U19"/>
    <mergeCell ref="X19:Y19"/>
    <mergeCell ref="AK12:AK15"/>
    <mergeCell ref="D13:E13"/>
    <mergeCell ref="H13:I13"/>
    <mergeCell ref="P13:Q13"/>
    <mergeCell ref="T13:U13"/>
    <mergeCell ref="X13:Y13"/>
    <mergeCell ref="Z14:Z15"/>
    <mergeCell ref="AB14:AB15"/>
    <mergeCell ref="AC14:AC15"/>
    <mergeCell ref="D15:E15"/>
    <mergeCell ref="AD12:AD15"/>
    <mergeCell ref="AE12:AE15"/>
    <mergeCell ref="AF12:AF15"/>
    <mergeCell ref="AH12:AH15"/>
    <mergeCell ref="AI12:AI15"/>
    <mergeCell ref="AJ12:AJ15"/>
    <mergeCell ref="A12:A15"/>
    <mergeCell ref="J12:M15"/>
    <mergeCell ref="Z12:Z13"/>
    <mergeCell ref="AA12:AA15"/>
    <mergeCell ref="AB12:AB13"/>
    <mergeCell ref="AC12:AC13"/>
    <mergeCell ref="H15:I15"/>
    <mergeCell ref="P15:Q15"/>
    <mergeCell ref="T15:U15"/>
    <mergeCell ref="X15:Y15"/>
    <mergeCell ref="AK8:AK11"/>
    <mergeCell ref="D9:E9"/>
    <mergeCell ref="L9:M9"/>
    <mergeCell ref="P9:Q9"/>
    <mergeCell ref="T9:U9"/>
    <mergeCell ref="X9:Y9"/>
    <mergeCell ref="Z10:Z11"/>
    <mergeCell ref="AB10:AB11"/>
    <mergeCell ref="AC10:AC11"/>
    <mergeCell ref="D11:E11"/>
    <mergeCell ref="AD8:AD11"/>
    <mergeCell ref="AE8:AE11"/>
    <mergeCell ref="AF8:AF11"/>
    <mergeCell ref="AH8:AH11"/>
    <mergeCell ref="AI8:AI11"/>
    <mergeCell ref="AJ8:AJ11"/>
    <mergeCell ref="A8:A11"/>
    <mergeCell ref="F8:I11"/>
    <mergeCell ref="Z8:Z9"/>
    <mergeCell ref="AA8:AA11"/>
    <mergeCell ref="AB8:AB9"/>
    <mergeCell ref="AC8:AC9"/>
    <mergeCell ref="L11:M11"/>
    <mergeCell ref="P11:Q11"/>
    <mergeCell ref="T11:U11"/>
    <mergeCell ref="X11:Y11"/>
    <mergeCell ref="AK4:AK7"/>
    <mergeCell ref="H5:I5"/>
    <mergeCell ref="L5:M5"/>
    <mergeCell ref="P5:Q5"/>
    <mergeCell ref="T5:U5"/>
    <mergeCell ref="X5:Y5"/>
    <mergeCell ref="Z6:Z7"/>
    <mergeCell ref="AB6:AB7"/>
    <mergeCell ref="AC6:AC7"/>
    <mergeCell ref="H7:I7"/>
    <mergeCell ref="AD4:AD7"/>
    <mergeCell ref="AE4:AE7"/>
    <mergeCell ref="AF4:AF7"/>
    <mergeCell ref="AH4:AH7"/>
    <mergeCell ref="AI4:AI7"/>
    <mergeCell ref="AJ4:AJ7"/>
    <mergeCell ref="A4:A7"/>
    <mergeCell ref="B4:E7"/>
    <mergeCell ref="Z4:Z5"/>
    <mergeCell ref="AA4:AA7"/>
    <mergeCell ref="AB4:AB5"/>
    <mergeCell ref="AC4:AC5"/>
    <mergeCell ref="L7:M7"/>
    <mergeCell ref="P7:Q7"/>
    <mergeCell ref="T7:U7"/>
    <mergeCell ref="X7:Y7"/>
    <mergeCell ref="A1:AF1"/>
    <mergeCell ref="B3:E3"/>
    <mergeCell ref="F3:I3"/>
    <mergeCell ref="J3:M3"/>
    <mergeCell ref="N3:Q3"/>
    <mergeCell ref="R3:U3"/>
    <mergeCell ref="V3:Y3"/>
    <mergeCell ref="Z3:AA3"/>
    <mergeCell ref="AB3:AC3"/>
    <mergeCell ref="AD3:A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Zeros="0" topLeftCell="A4" workbookViewId="0">
      <selection activeCell="M28" sqref="M28"/>
    </sheetView>
  </sheetViews>
  <sheetFormatPr defaultRowHeight="15" x14ac:dyDescent="0.25"/>
  <cols>
    <col min="1" max="1" width="16.28515625" customWidth="1"/>
    <col min="2" max="2" width="4" customWidth="1"/>
    <col min="3" max="4" width="4.42578125" customWidth="1"/>
    <col min="5" max="5" width="4.140625" customWidth="1"/>
    <col min="6" max="6" width="8" customWidth="1"/>
    <col min="7" max="7" width="4.7109375" customWidth="1"/>
    <col min="9" max="9" width="9.7109375" customWidth="1"/>
    <col min="11" max="11" width="9.85546875" customWidth="1"/>
  </cols>
  <sheetData>
    <row r="1" spans="1:11" ht="53.25" customHeight="1" x14ac:dyDescent="0.25">
      <c r="A1" s="219" t="s">
        <v>11</v>
      </c>
      <c r="B1" s="219"/>
      <c r="C1" s="219"/>
      <c r="D1" s="219"/>
      <c r="E1" s="219"/>
      <c r="F1" s="219"/>
      <c r="G1" s="219"/>
      <c r="H1" s="219"/>
    </row>
    <row r="2" spans="1:11" ht="18" customHeight="1" thickBot="1" x14ac:dyDescent="0.3"/>
    <row r="3" spans="1:11" ht="58.5" customHeight="1" thickTop="1" thickBot="1" x14ac:dyDescent="0.3">
      <c r="A3" s="1" t="s">
        <v>0</v>
      </c>
      <c r="B3" s="222" t="s">
        <v>1</v>
      </c>
      <c r="C3" s="223"/>
      <c r="D3" s="220" t="s">
        <v>3</v>
      </c>
      <c r="E3" s="221"/>
      <c r="F3" s="2" t="s">
        <v>4</v>
      </c>
      <c r="H3" s="3" t="s">
        <v>5</v>
      </c>
      <c r="I3" s="180" t="s">
        <v>6</v>
      </c>
      <c r="J3" s="180" t="s">
        <v>7</v>
      </c>
      <c r="K3" s="5" t="s">
        <v>8</v>
      </c>
    </row>
    <row r="4" spans="1:11" ht="16.5" customHeight="1" thickTop="1" thickBot="1" x14ac:dyDescent="0.3">
      <c r="A4" s="214" t="s">
        <v>146</v>
      </c>
      <c r="B4" s="189">
        <f>'Tab wyników Z-3'!R4</f>
        <v>8</v>
      </c>
      <c r="C4" s="190"/>
      <c r="D4" s="195">
        <f>'Tab wyników Z-3'!S4</f>
        <v>157</v>
      </c>
      <c r="E4" s="198">
        <f>'Tab wyników Z-3'!T4</f>
        <v>203</v>
      </c>
      <c r="F4" s="201" t="s">
        <v>205</v>
      </c>
      <c r="H4" s="185"/>
      <c r="I4" s="183"/>
      <c r="J4" s="183" t="e">
        <f>H4/I4</f>
        <v>#DIV/0!</v>
      </c>
      <c r="K4" s="184">
        <f>D4/E4</f>
        <v>0.77339901477832518</v>
      </c>
    </row>
    <row r="5" spans="1:11" ht="15.75" customHeight="1" thickBot="1" x14ac:dyDescent="0.3">
      <c r="A5" s="215"/>
      <c r="B5" s="191"/>
      <c r="C5" s="192"/>
      <c r="D5" s="196"/>
      <c r="E5" s="199"/>
      <c r="F5" s="202"/>
      <c r="H5" s="185"/>
      <c r="I5" s="183"/>
      <c r="J5" s="183"/>
      <c r="K5" s="184"/>
    </row>
    <row r="6" spans="1:11" ht="16.5" customHeight="1" thickBot="1" x14ac:dyDescent="0.3">
      <c r="A6" s="215"/>
      <c r="B6" s="191"/>
      <c r="C6" s="192"/>
      <c r="D6" s="196"/>
      <c r="E6" s="199"/>
      <c r="F6" s="202"/>
      <c r="H6" s="185"/>
      <c r="I6" s="183"/>
      <c r="J6" s="183"/>
      <c r="K6" s="184"/>
    </row>
    <row r="7" spans="1:11" ht="15.75" customHeight="1" thickBot="1" x14ac:dyDescent="0.3">
      <c r="A7" s="216"/>
      <c r="B7" s="193"/>
      <c r="C7" s="194"/>
      <c r="D7" s="197"/>
      <c r="E7" s="200"/>
      <c r="F7" s="203"/>
      <c r="H7" s="185"/>
      <c r="I7" s="183"/>
      <c r="J7" s="183"/>
      <c r="K7" s="184"/>
    </row>
    <row r="8" spans="1:11" ht="16.5" customHeight="1" thickTop="1" thickBot="1" x14ac:dyDescent="0.3">
      <c r="A8" s="214" t="s">
        <v>147</v>
      </c>
      <c r="B8" s="189">
        <f>'Tab wyników Z-3'!R6</f>
        <v>12</v>
      </c>
      <c r="C8" s="190"/>
      <c r="D8" s="207">
        <f>'Tab wyników Z-3'!S6</f>
        <v>188</v>
      </c>
      <c r="E8" s="209">
        <f>'Tab wyników Z-3'!T6</f>
        <v>148</v>
      </c>
      <c r="F8" s="201" t="s">
        <v>201</v>
      </c>
      <c r="H8" s="185"/>
      <c r="I8" s="183"/>
      <c r="J8" s="183" t="e">
        <f t="shared" ref="J8" si="0">H8/I8</f>
        <v>#DIV/0!</v>
      </c>
      <c r="K8" s="184">
        <f t="shared" ref="K8" si="1">D8/E8</f>
        <v>1.2702702702702702</v>
      </c>
    </row>
    <row r="9" spans="1:11" ht="15.75" customHeight="1" thickBot="1" x14ac:dyDescent="0.3">
      <c r="A9" s="215"/>
      <c r="B9" s="191"/>
      <c r="C9" s="192"/>
      <c r="D9" s="208"/>
      <c r="E9" s="210"/>
      <c r="F9" s="202"/>
      <c r="H9" s="185"/>
      <c r="I9" s="183"/>
      <c r="J9" s="183"/>
      <c r="K9" s="184"/>
    </row>
    <row r="10" spans="1:11" ht="16.5" customHeight="1" thickBot="1" x14ac:dyDescent="0.3">
      <c r="A10" s="215"/>
      <c r="B10" s="191"/>
      <c r="C10" s="192"/>
      <c r="D10" s="208"/>
      <c r="E10" s="210"/>
      <c r="F10" s="202"/>
      <c r="H10" s="185"/>
      <c r="I10" s="183"/>
      <c r="J10" s="183"/>
      <c r="K10" s="184"/>
    </row>
    <row r="11" spans="1:11" ht="15.75" customHeight="1" thickBot="1" x14ac:dyDescent="0.3">
      <c r="A11" s="216"/>
      <c r="B11" s="193"/>
      <c r="C11" s="194"/>
      <c r="D11" s="217"/>
      <c r="E11" s="218"/>
      <c r="F11" s="203"/>
      <c r="H11" s="185"/>
      <c r="I11" s="183"/>
      <c r="J11" s="183"/>
      <c r="K11" s="184"/>
    </row>
    <row r="12" spans="1:11" ht="16.5" customHeight="1" thickTop="1" thickBot="1" x14ac:dyDescent="0.3">
      <c r="A12" s="214" t="s">
        <v>148</v>
      </c>
      <c r="B12" s="189">
        <f>'Tab wyników Z-3'!R8</f>
        <v>13</v>
      </c>
      <c r="C12" s="190"/>
      <c r="D12" s="207">
        <f>'Tab wyników Z-3'!S8</f>
        <v>202</v>
      </c>
      <c r="E12" s="209">
        <f>'Tab wyników Z-3'!T8</f>
        <v>146</v>
      </c>
      <c r="F12" s="201" t="s">
        <v>200</v>
      </c>
      <c r="H12" s="185"/>
      <c r="I12" s="183"/>
      <c r="J12" s="183" t="e">
        <f t="shared" ref="J12" si="2">H12/I12</f>
        <v>#DIV/0!</v>
      </c>
      <c r="K12" s="184">
        <f t="shared" ref="K12" si="3">D12/E12</f>
        <v>1.3835616438356164</v>
      </c>
    </row>
    <row r="13" spans="1:11" ht="15.75" customHeight="1" thickBot="1" x14ac:dyDescent="0.3">
      <c r="A13" s="215"/>
      <c r="B13" s="191"/>
      <c r="C13" s="192"/>
      <c r="D13" s="208"/>
      <c r="E13" s="210"/>
      <c r="F13" s="202"/>
      <c r="H13" s="185"/>
      <c r="I13" s="183"/>
      <c r="J13" s="183"/>
      <c r="K13" s="184"/>
    </row>
    <row r="14" spans="1:11" ht="16.5" customHeight="1" thickBot="1" x14ac:dyDescent="0.3">
      <c r="A14" s="215"/>
      <c r="B14" s="191"/>
      <c r="C14" s="192"/>
      <c r="D14" s="208"/>
      <c r="E14" s="210"/>
      <c r="F14" s="202"/>
      <c r="H14" s="185"/>
      <c r="I14" s="183"/>
      <c r="J14" s="183"/>
      <c r="K14" s="184"/>
    </row>
    <row r="15" spans="1:11" ht="15.75" customHeight="1" thickBot="1" x14ac:dyDescent="0.3">
      <c r="A15" s="216"/>
      <c r="B15" s="193"/>
      <c r="C15" s="194"/>
      <c r="D15" s="208"/>
      <c r="E15" s="210"/>
      <c r="F15" s="202"/>
      <c r="H15" s="185"/>
      <c r="I15" s="183"/>
      <c r="J15" s="183"/>
      <c r="K15" s="184"/>
    </row>
    <row r="16" spans="1:11" ht="16.5" customHeight="1" thickTop="1" thickBot="1" x14ac:dyDescent="0.3">
      <c r="A16" s="214" t="s">
        <v>149</v>
      </c>
      <c r="B16" s="189">
        <f>'Tab wyników Z-3'!R10</f>
        <v>14</v>
      </c>
      <c r="C16" s="190"/>
      <c r="D16" s="213">
        <f>'Tab wyników Z-3'!S10</f>
        <v>210</v>
      </c>
      <c r="E16" s="212">
        <f>'Tab wyników Z-3'!T10</f>
        <v>93</v>
      </c>
      <c r="F16" s="211" t="s">
        <v>199</v>
      </c>
      <c r="H16" s="186"/>
      <c r="I16" s="204"/>
      <c r="J16" s="183" t="e">
        <f t="shared" ref="J16" si="4">H16/I16</f>
        <v>#DIV/0!</v>
      </c>
      <c r="K16" s="184">
        <f t="shared" ref="K16" si="5">D16/E16</f>
        <v>2.2580645161290325</v>
      </c>
    </row>
    <row r="17" spans="1:11" ht="16.5" customHeight="1" thickTop="1" thickBot="1" x14ac:dyDescent="0.3">
      <c r="A17" s="215"/>
      <c r="B17" s="191"/>
      <c r="C17" s="192"/>
      <c r="D17" s="213"/>
      <c r="E17" s="212"/>
      <c r="F17" s="211"/>
      <c r="H17" s="187"/>
      <c r="I17" s="205"/>
      <c r="J17" s="183"/>
      <c r="K17" s="184"/>
    </row>
    <row r="18" spans="1:11" ht="16.5" customHeight="1" thickTop="1" thickBot="1" x14ac:dyDescent="0.3">
      <c r="A18" s="215"/>
      <c r="B18" s="191"/>
      <c r="C18" s="192"/>
      <c r="D18" s="213"/>
      <c r="E18" s="212"/>
      <c r="F18" s="211"/>
      <c r="H18" s="187"/>
      <c r="I18" s="205"/>
      <c r="J18" s="183"/>
      <c r="K18" s="184"/>
    </row>
    <row r="19" spans="1:11" ht="16.5" customHeight="1" thickTop="1" thickBot="1" x14ac:dyDescent="0.3">
      <c r="A19" s="216"/>
      <c r="B19" s="193"/>
      <c r="C19" s="194"/>
      <c r="D19" s="213"/>
      <c r="E19" s="212"/>
      <c r="F19" s="211"/>
      <c r="H19" s="188"/>
      <c r="I19" s="206"/>
      <c r="J19" s="183"/>
      <c r="K19" s="184"/>
    </row>
    <row r="20" spans="1:11" ht="16.5" customHeight="1" thickTop="1" thickBot="1" x14ac:dyDescent="0.3">
      <c r="A20" s="214" t="s">
        <v>150</v>
      </c>
      <c r="B20" s="189">
        <f>'Tab wyników Z-3'!AO4</f>
        <v>10</v>
      </c>
      <c r="C20" s="190"/>
      <c r="D20" s="213">
        <f>'Tab wyników Z-3'!AP4</f>
        <v>142</v>
      </c>
      <c r="E20" s="212">
        <f>'Tab wyników Z-3'!AQ4</f>
        <v>160</v>
      </c>
      <c r="F20" s="211" t="s">
        <v>203</v>
      </c>
      <c r="H20" s="186">
        <v>6</v>
      </c>
      <c r="I20" s="204">
        <v>8</v>
      </c>
      <c r="J20" s="183">
        <f t="shared" ref="J20" si="6">H20/I20</f>
        <v>0.75</v>
      </c>
      <c r="K20" s="184">
        <f t="shared" ref="K20" si="7">D20/E20</f>
        <v>0.88749999999999996</v>
      </c>
    </row>
    <row r="21" spans="1:11" ht="16.5" customHeight="1" thickTop="1" thickBot="1" x14ac:dyDescent="0.3">
      <c r="A21" s="215"/>
      <c r="B21" s="191"/>
      <c r="C21" s="192"/>
      <c r="D21" s="213"/>
      <c r="E21" s="212"/>
      <c r="F21" s="211"/>
      <c r="H21" s="187"/>
      <c r="I21" s="205"/>
      <c r="J21" s="183"/>
      <c r="K21" s="184"/>
    </row>
    <row r="22" spans="1:11" ht="16.5" customHeight="1" thickTop="1" thickBot="1" x14ac:dyDescent="0.3">
      <c r="A22" s="215"/>
      <c r="B22" s="191"/>
      <c r="C22" s="192"/>
      <c r="D22" s="213"/>
      <c r="E22" s="212"/>
      <c r="F22" s="211"/>
      <c r="H22" s="187"/>
      <c r="I22" s="205"/>
      <c r="J22" s="183"/>
      <c r="K22" s="184"/>
    </row>
    <row r="23" spans="1:11" ht="16.5" customHeight="1" thickTop="1" thickBot="1" x14ac:dyDescent="0.3">
      <c r="A23" s="216"/>
      <c r="B23" s="193"/>
      <c r="C23" s="194"/>
      <c r="D23" s="213"/>
      <c r="E23" s="212"/>
      <c r="F23" s="211"/>
      <c r="H23" s="188"/>
      <c r="I23" s="206"/>
      <c r="J23" s="183"/>
      <c r="K23" s="184"/>
    </row>
    <row r="24" spans="1:11" ht="16.5" customHeight="1" thickTop="1" thickBot="1" x14ac:dyDescent="0.3">
      <c r="A24" s="224" t="s">
        <v>151</v>
      </c>
      <c r="B24" s="189">
        <f>'Tab wyników Z-3'!AO6</f>
        <v>10</v>
      </c>
      <c r="C24" s="190"/>
      <c r="D24" s="213">
        <f>'Tab wyników Z-3'!AP6</f>
        <v>192</v>
      </c>
      <c r="E24" s="212">
        <f>'Tab wyników Z-3'!AQ6</f>
        <v>189</v>
      </c>
      <c r="F24" s="211" t="s">
        <v>202</v>
      </c>
      <c r="H24" s="186">
        <v>8</v>
      </c>
      <c r="I24" s="204">
        <v>9</v>
      </c>
      <c r="J24" s="183">
        <f t="shared" ref="J24" si="8">H24/I24</f>
        <v>0.88888888888888884</v>
      </c>
      <c r="K24" s="184">
        <f t="shared" ref="K24" si="9">D24/E24</f>
        <v>1.0158730158730158</v>
      </c>
    </row>
    <row r="25" spans="1:11" ht="16.5" customHeight="1" thickTop="1" thickBot="1" x14ac:dyDescent="0.3">
      <c r="A25" s="224"/>
      <c r="B25" s="191"/>
      <c r="C25" s="192"/>
      <c r="D25" s="213"/>
      <c r="E25" s="212"/>
      <c r="F25" s="211"/>
      <c r="H25" s="187"/>
      <c r="I25" s="205"/>
      <c r="J25" s="183"/>
      <c r="K25" s="184"/>
    </row>
    <row r="26" spans="1:11" ht="16.5" customHeight="1" thickTop="1" thickBot="1" x14ac:dyDescent="0.3">
      <c r="A26" s="224"/>
      <c r="B26" s="191"/>
      <c r="C26" s="192"/>
      <c r="D26" s="213"/>
      <c r="E26" s="212"/>
      <c r="F26" s="211"/>
      <c r="H26" s="187"/>
      <c r="I26" s="205"/>
      <c r="J26" s="183"/>
      <c r="K26" s="184"/>
    </row>
    <row r="27" spans="1:11" ht="16.5" customHeight="1" thickTop="1" thickBot="1" x14ac:dyDescent="0.3">
      <c r="A27" s="224"/>
      <c r="B27" s="193"/>
      <c r="C27" s="194"/>
      <c r="D27" s="213"/>
      <c r="E27" s="212"/>
      <c r="F27" s="211"/>
      <c r="H27" s="188"/>
      <c r="I27" s="206"/>
      <c r="J27" s="183"/>
      <c r="K27" s="184"/>
    </row>
    <row r="28" spans="1:11" ht="16.5" customHeight="1" thickTop="1" thickBot="1" x14ac:dyDescent="0.3">
      <c r="A28" s="214" t="s">
        <v>152</v>
      </c>
      <c r="B28" s="189">
        <f>'Tab wyników Z-3'!AO8</f>
        <v>10</v>
      </c>
      <c r="C28" s="190"/>
      <c r="D28" s="208">
        <f>'Tab wyników Z-3'!AP8</f>
        <v>160</v>
      </c>
      <c r="E28" s="210">
        <f>'Tab wyników Z-3'!AQ8</f>
        <v>208</v>
      </c>
      <c r="F28" s="202" t="s">
        <v>204</v>
      </c>
      <c r="H28" s="186">
        <v>6</v>
      </c>
      <c r="I28" s="204">
        <v>10</v>
      </c>
      <c r="J28" s="183">
        <f t="shared" ref="J28" si="10">H28/I28</f>
        <v>0.6</v>
      </c>
      <c r="K28" s="184">
        <f t="shared" ref="K28" si="11">D28/E28</f>
        <v>0.76923076923076927</v>
      </c>
    </row>
    <row r="29" spans="1:11" ht="16.5" customHeight="1" thickBot="1" x14ac:dyDescent="0.3">
      <c r="A29" s="215"/>
      <c r="B29" s="191"/>
      <c r="C29" s="192"/>
      <c r="D29" s="208"/>
      <c r="E29" s="210"/>
      <c r="F29" s="202"/>
      <c r="H29" s="187"/>
      <c r="I29" s="205"/>
      <c r="J29" s="183"/>
      <c r="K29" s="184"/>
    </row>
    <row r="30" spans="1:11" ht="16.5" customHeight="1" thickBot="1" x14ac:dyDescent="0.3">
      <c r="A30" s="215"/>
      <c r="B30" s="191"/>
      <c r="C30" s="192"/>
      <c r="D30" s="208"/>
      <c r="E30" s="210"/>
      <c r="F30" s="202"/>
      <c r="H30" s="187"/>
      <c r="I30" s="205"/>
      <c r="J30" s="183"/>
      <c r="K30" s="184"/>
    </row>
    <row r="31" spans="1:11" ht="16.5" customHeight="1" thickBot="1" x14ac:dyDescent="0.3">
      <c r="A31" s="216"/>
      <c r="B31" s="193"/>
      <c r="C31" s="194"/>
      <c r="D31" s="217"/>
      <c r="E31" s="218"/>
      <c r="F31" s="203"/>
      <c r="H31" s="188"/>
      <c r="I31" s="206"/>
      <c r="J31" s="183"/>
      <c r="K31" s="184"/>
    </row>
    <row r="32" spans="1:11" ht="16.5" customHeight="1" thickTop="1" thickBot="1" x14ac:dyDescent="0.3">
      <c r="A32" s="214" t="s">
        <v>153</v>
      </c>
      <c r="B32" s="189">
        <f>'Tab wyników Z-3'!AO10</f>
        <v>7</v>
      </c>
      <c r="C32" s="190"/>
      <c r="D32" s="207">
        <f>'Tab wyników Z-3'!AP10</f>
        <v>126</v>
      </c>
      <c r="E32" s="209">
        <f>'Tab wyników Z-3'!AQ10</f>
        <v>219</v>
      </c>
      <c r="F32" s="201" t="s">
        <v>206</v>
      </c>
      <c r="H32" s="185"/>
      <c r="I32" s="183"/>
      <c r="J32" s="183" t="e">
        <f t="shared" ref="J32" si="12">H32/I32</f>
        <v>#DIV/0!</v>
      </c>
      <c r="K32" s="184">
        <f t="shared" ref="K32" si="13">D32/E32</f>
        <v>0.57534246575342463</v>
      </c>
    </row>
    <row r="33" spans="1:11" ht="15.75" customHeight="1" thickBot="1" x14ac:dyDescent="0.3">
      <c r="A33" s="215"/>
      <c r="B33" s="191"/>
      <c r="C33" s="192"/>
      <c r="D33" s="208"/>
      <c r="E33" s="210"/>
      <c r="F33" s="202"/>
      <c r="H33" s="185"/>
      <c r="I33" s="183"/>
      <c r="J33" s="183"/>
      <c r="K33" s="184"/>
    </row>
    <row r="34" spans="1:11" ht="16.5" customHeight="1" thickBot="1" x14ac:dyDescent="0.3">
      <c r="A34" s="215"/>
      <c r="B34" s="191"/>
      <c r="C34" s="192"/>
      <c r="D34" s="208"/>
      <c r="E34" s="210"/>
      <c r="F34" s="202"/>
      <c r="H34" s="185"/>
      <c r="I34" s="183"/>
      <c r="J34" s="183"/>
      <c r="K34" s="184"/>
    </row>
    <row r="35" spans="1:11" ht="15.75" customHeight="1" thickBot="1" x14ac:dyDescent="0.3">
      <c r="A35" s="216"/>
      <c r="B35" s="193"/>
      <c r="C35" s="194"/>
      <c r="D35" s="217"/>
      <c r="E35" s="218"/>
      <c r="F35" s="203"/>
      <c r="H35" s="185"/>
      <c r="I35" s="183"/>
      <c r="J35" s="183"/>
      <c r="K35" s="184"/>
    </row>
    <row r="36" spans="1:11" ht="15.75" thickTop="1" x14ac:dyDescent="0.25"/>
  </sheetData>
  <mergeCells count="75">
    <mergeCell ref="K12:K15"/>
    <mergeCell ref="D4:D7"/>
    <mergeCell ref="E4:E7"/>
    <mergeCell ref="A1:H1"/>
    <mergeCell ref="B3:C3"/>
    <mergeCell ref="D3:E3"/>
    <mergeCell ref="A4:A7"/>
    <mergeCell ref="F4:F7"/>
    <mergeCell ref="K4:K7"/>
    <mergeCell ref="H8:H11"/>
    <mergeCell ref="I8:I11"/>
    <mergeCell ref="J8:J11"/>
    <mergeCell ref="K8:K11"/>
    <mergeCell ref="H4:H7"/>
    <mergeCell ref="B4:C7"/>
    <mergeCell ref="F8:F11"/>
    <mergeCell ref="I4:I7"/>
    <mergeCell ref="J4:J7"/>
    <mergeCell ref="E8:E11"/>
    <mergeCell ref="D8:D11"/>
    <mergeCell ref="B8:C11"/>
    <mergeCell ref="A8:A11"/>
    <mergeCell ref="H12:H15"/>
    <mergeCell ref="I12:I15"/>
    <mergeCell ref="J12:J15"/>
    <mergeCell ref="H16:H19"/>
    <mergeCell ref="I16:I19"/>
    <mergeCell ref="J16:J19"/>
    <mergeCell ref="B16:C19"/>
    <mergeCell ref="A16:A19"/>
    <mergeCell ref="A12:A15"/>
    <mergeCell ref="H20:H23"/>
    <mergeCell ref="B12:C15"/>
    <mergeCell ref="F12:F15"/>
    <mergeCell ref="F16:F19"/>
    <mergeCell ref="D12:D15"/>
    <mergeCell ref="E12:E15"/>
    <mergeCell ref="F20:F23"/>
    <mergeCell ref="F24:F27"/>
    <mergeCell ref="D20:D23"/>
    <mergeCell ref="E20:E23"/>
    <mergeCell ref="E16:E19"/>
    <mergeCell ref="D16:D19"/>
    <mergeCell ref="E24:E27"/>
    <mergeCell ref="D24:D27"/>
    <mergeCell ref="B24:C27"/>
    <mergeCell ref="A24:A27"/>
    <mergeCell ref="A20:A23"/>
    <mergeCell ref="B20:C23"/>
    <mergeCell ref="A32:A35"/>
    <mergeCell ref="A28:A31"/>
    <mergeCell ref="B28:C31"/>
    <mergeCell ref="B32:C35"/>
    <mergeCell ref="E32:E35"/>
    <mergeCell ref="F32:F35"/>
    <mergeCell ref="H32:H35"/>
    <mergeCell ref="D32:D35"/>
    <mergeCell ref="D28:D31"/>
    <mergeCell ref="E28:E31"/>
    <mergeCell ref="F28:F31"/>
    <mergeCell ref="H28:H31"/>
    <mergeCell ref="H24:H27"/>
    <mergeCell ref="I24:I27"/>
    <mergeCell ref="J24:J27"/>
    <mergeCell ref="K24:K27"/>
    <mergeCell ref="I28:I31"/>
    <mergeCell ref="J28:J31"/>
    <mergeCell ref="K28:K31"/>
    <mergeCell ref="J32:J35"/>
    <mergeCell ref="K32:K35"/>
    <mergeCell ref="K16:K19"/>
    <mergeCell ref="I20:I23"/>
    <mergeCell ref="J20:J23"/>
    <mergeCell ref="K20:K23"/>
    <mergeCell ref="I32:I3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showZeros="0" topLeftCell="D7" workbookViewId="0">
      <selection activeCell="AD35" sqref="AD35"/>
    </sheetView>
  </sheetViews>
  <sheetFormatPr defaultRowHeight="15" x14ac:dyDescent="0.25"/>
  <cols>
    <col min="1" max="1" width="20" customWidth="1"/>
    <col min="2" max="2" width="3.85546875" customWidth="1"/>
    <col min="3" max="3" width="4.140625" customWidth="1"/>
    <col min="4" max="5" width="4" customWidth="1"/>
    <col min="6" max="6" width="4.140625" customWidth="1"/>
    <col min="7" max="7" width="3.7109375" customWidth="1"/>
    <col min="8" max="8" width="4.28515625" customWidth="1"/>
    <col min="9" max="9" width="4" customWidth="1"/>
    <col min="10" max="10" width="3.7109375" customWidth="1"/>
    <col min="11" max="11" width="4" customWidth="1"/>
    <col min="12" max="14" width="3.85546875" customWidth="1"/>
    <col min="15" max="16" width="4" customWidth="1"/>
    <col min="17" max="17" width="3.7109375" customWidth="1"/>
    <col min="18" max="18" width="7" customWidth="1"/>
    <col min="19" max="20" width="5.42578125" customWidth="1"/>
    <col min="21" max="21" width="4.140625" customWidth="1"/>
    <col min="22" max="22" width="2.28515625" customWidth="1"/>
    <col min="23" max="23" width="4.7109375" customWidth="1"/>
    <col min="24" max="24" width="17.85546875" customWidth="1"/>
    <col min="25" max="25" width="3.7109375" customWidth="1"/>
    <col min="26" max="26" width="3.85546875" customWidth="1"/>
    <col min="27" max="28" width="4" customWidth="1"/>
    <col min="29" max="29" width="4.140625" customWidth="1"/>
    <col min="30" max="31" width="3.85546875" customWidth="1"/>
    <col min="32" max="33" width="3.7109375" customWidth="1"/>
    <col min="34" max="34" width="3.5703125" customWidth="1"/>
    <col min="35" max="36" width="3.7109375" customWidth="1"/>
    <col min="37" max="37" width="4" customWidth="1"/>
    <col min="38" max="38" width="3.85546875" customWidth="1"/>
    <col min="39" max="40" width="4" customWidth="1"/>
    <col min="41" max="41" width="7.42578125" customWidth="1"/>
    <col min="42" max="43" width="5.140625" customWidth="1"/>
  </cols>
  <sheetData>
    <row r="1" spans="1:43" ht="34.5" customHeight="1" x14ac:dyDescent="0.25">
      <c r="A1" s="219" t="s">
        <v>126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146"/>
      <c r="W1" s="178"/>
      <c r="X1" s="219" t="s">
        <v>126</v>
      </c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</row>
    <row r="2" spans="1:43" ht="15.75" thickBot="1" x14ac:dyDescent="0.3">
      <c r="W2" s="178"/>
    </row>
    <row r="3" spans="1:43" ht="42.75" customHeight="1" thickTop="1" thickBot="1" x14ac:dyDescent="0.3">
      <c r="A3" s="1" t="s">
        <v>0</v>
      </c>
      <c r="B3" s="264">
        <v>1</v>
      </c>
      <c r="C3" s="265"/>
      <c r="D3" s="265"/>
      <c r="E3" s="266"/>
      <c r="F3" s="264">
        <v>2</v>
      </c>
      <c r="G3" s="265"/>
      <c r="H3" s="265"/>
      <c r="I3" s="266"/>
      <c r="J3" s="264">
        <v>3</v>
      </c>
      <c r="K3" s="265"/>
      <c r="L3" s="265"/>
      <c r="M3" s="266"/>
      <c r="N3" s="264">
        <v>4</v>
      </c>
      <c r="O3" s="265"/>
      <c r="P3" s="265"/>
      <c r="Q3" s="266"/>
      <c r="R3" s="179" t="s">
        <v>14</v>
      </c>
      <c r="S3" s="220" t="s">
        <v>15</v>
      </c>
      <c r="T3" s="267"/>
      <c r="W3" s="178"/>
      <c r="X3" s="1" t="s">
        <v>0</v>
      </c>
      <c r="Y3" s="264">
        <v>1</v>
      </c>
      <c r="Z3" s="265"/>
      <c r="AA3" s="265"/>
      <c r="AB3" s="266"/>
      <c r="AC3" s="264">
        <v>2</v>
      </c>
      <c r="AD3" s="265"/>
      <c r="AE3" s="265"/>
      <c r="AF3" s="266"/>
      <c r="AG3" s="264">
        <v>3</v>
      </c>
      <c r="AH3" s="265"/>
      <c r="AI3" s="265"/>
      <c r="AJ3" s="266"/>
      <c r="AK3" s="264">
        <v>4</v>
      </c>
      <c r="AL3" s="265"/>
      <c r="AM3" s="265"/>
      <c r="AN3" s="266"/>
      <c r="AO3" s="179" t="s">
        <v>14</v>
      </c>
      <c r="AP3" s="220" t="s">
        <v>15</v>
      </c>
      <c r="AQ3" s="267"/>
    </row>
    <row r="4" spans="1:43" ht="21.75" customHeight="1" thickTop="1" thickBot="1" x14ac:dyDescent="0.3">
      <c r="A4" s="214" t="s">
        <v>146</v>
      </c>
      <c r="B4" s="268"/>
      <c r="C4" s="269"/>
      <c r="D4" s="269"/>
      <c r="E4" s="270"/>
      <c r="F4" s="73">
        <v>8</v>
      </c>
      <c r="G4" s="74">
        <v>15</v>
      </c>
      <c r="H4" s="75"/>
      <c r="I4" s="79"/>
      <c r="J4" s="73">
        <v>12</v>
      </c>
      <c r="K4" s="76">
        <v>15</v>
      </c>
      <c r="L4" s="75"/>
      <c r="M4" s="80"/>
      <c r="N4" s="73">
        <v>3</v>
      </c>
      <c r="O4" s="76">
        <v>15</v>
      </c>
      <c r="P4" s="75"/>
      <c r="Q4" s="80"/>
      <c r="R4" s="258">
        <f>P5+L5+H5+H20+H21+H22+H23</f>
        <v>8</v>
      </c>
      <c r="S4" s="207">
        <f>J4+J5+L4+N4+N5+P4+H4+F4+F5+J20+J21+J22+J23</f>
        <v>157</v>
      </c>
      <c r="T4" s="262">
        <f>K5+K4+M4+O5+O4+Q4+I4+G4+G5+L20+L21+L22+L23</f>
        <v>203</v>
      </c>
      <c r="U4" t="s">
        <v>17</v>
      </c>
      <c r="W4" s="178" t="s">
        <v>21</v>
      </c>
      <c r="X4" s="214" t="s">
        <v>156</v>
      </c>
      <c r="Y4" s="268"/>
      <c r="Z4" s="269"/>
      <c r="AA4" s="269"/>
      <c r="AB4" s="270"/>
      <c r="AC4" s="73">
        <v>7</v>
      </c>
      <c r="AD4" s="74">
        <v>15</v>
      </c>
      <c r="AE4" s="75"/>
      <c r="AF4" s="79"/>
      <c r="AG4" s="73">
        <v>17</v>
      </c>
      <c r="AH4" s="76">
        <v>15</v>
      </c>
      <c r="AI4" s="75"/>
      <c r="AJ4" s="80"/>
      <c r="AK4" s="73">
        <v>15</v>
      </c>
      <c r="AL4" s="76">
        <v>11</v>
      </c>
      <c r="AM4" s="75"/>
      <c r="AN4" s="80"/>
      <c r="AO4" s="258">
        <f>AM5+AI5+AE5+AE20+AE21+AE22+AE23</f>
        <v>10</v>
      </c>
      <c r="AP4" s="207">
        <f>AG4+AG5+AI4+AK4+AK5+AM4+AE4+AC4+AC5+AG20+AG21+AG22+AG23</f>
        <v>142</v>
      </c>
      <c r="AQ4" s="262">
        <f>AH5+AH4+AJ4+AL5+AL4+AN4+AF4+AD4+AD5+AI20+AI21+AI23+AI22</f>
        <v>160</v>
      </c>
    </row>
    <row r="5" spans="1:43" ht="19.5" customHeight="1" thickBot="1" x14ac:dyDescent="0.3">
      <c r="A5" s="215"/>
      <c r="B5" s="271"/>
      <c r="C5" s="272"/>
      <c r="D5" s="272"/>
      <c r="E5" s="273"/>
      <c r="F5" s="77">
        <v>12</v>
      </c>
      <c r="G5" s="78">
        <v>15</v>
      </c>
      <c r="H5" s="275">
        <f>IF(AND(F4=0,F5=0),0,1)*0+IF(AND(F4&gt;G4,F5&gt;G5),1,0)*2+IF(AND(F4&lt;G4,F5&lt;G5),1,0)*IF(AND(F4=0,F5=0),0,1)+IF(H4&gt;I4,1,0)*2+IF(H4&lt;I4,1,0)*1</f>
        <v>1</v>
      </c>
      <c r="I5" s="276"/>
      <c r="J5" s="77">
        <v>11</v>
      </c>
      <c r="K5" s="78">
        <v>15</v>
      </c>
      <c r="L5" s="275">
        <f>IF(AND(J4=0,J5=0),0,1)*0+IF(AND(J4&gt;K4,J5&gt;K5),1,0)*2+IF(AND(J4&lt;K4,J5&lt;K5),1,0)*IF(AND(J4=0,J5=0),0,1)+IF(L4&gt;M4,1,0)*2+IF(L4&lt;M4,1,0)*1</f>
        <v>1</v>
      </c>
      <c r="M5" s="276"/>
      <c r="N5" s="77">
        <v>6</v>
      </c>
      <c r="O5" s="78">
        <v>15</v>
      </c>
      <c r="P5" s="275">
        <f>IF(AND(N4=0,N5=0),0,1)*0+IF(AND(N4&gt;O4,N5&gt;O5),1,0)*2+IF(AND(N4&lt;O4,N5&lt;O5),1,0)*IF(AND(N4=0,N5=0),0,1)+IF(P4&gt;Q4,1,0)*2+IF(P4&lt;Q4,1,0)*1</f>
        <v>1</v>
      </c>
      <c r="Q5" s="276"/>
      <c r="R5" s="274"/>
      <c r="S5" s="280"/>
      <c r="T5" s="281"/>
      <c r="W5" s="178"/>
      <c r="X5" s="215"/>
      <c r="Y5" s="271"/>
      <c r="Z5" s="272"/>
      <c r="AA5" s="272"/>
      <c r="AB5" s="273"/>
      <c r="AC5" s="77">
        <v>5</v>
      </c>
      <c r="AD5" s="78">
        <v>15</v>
      </c>
      <c r="AE5" s="275">
        <f>IF(AND(AC4=0,AC5=0),0,1)*0+IF(AND(AC4&gt;AD4,AC5&gt;AD5),1,0)*2+IF(AND(AC4&lt;AD4,AC5&lt;AD5),1,0)*IF(AND(AC4=0,AC5=0),0,1)+IF(AE4&gt;AF4,1,0)*2+IF(AE4&lt;AF4,1,0)*1</f>
        <v>1</v>
      </c>
      <c r="AF5" s="276"/>
      <c r="AG5" s="77">
        <v>15</v>
      </c>
      <c r="AH5" s="78">
        <v>11</v>
      </c>
      <c r="AI5" s="275">
        <f>IF(AND(AG4=0,AG5=0),0,1)*0+IF(AND(AG4&gt;AH4,AG5&gt;AH5),1,0)*2+IF(AND(AG4&lt;AH4,AG5&lt;AH5),1,0)*IF(AND(AG4=0,AG5=0),0,1)+IF(AI4&gt;AJ4,1,0)*2+IF(AI4&lt;AJ4,1,0)*1</f>
        <v>2</v>
      </c>
      <c r="AJ5" s="276"/>
      <c r="AK5" s="77">
        <v>15</v>
      </c>
      <c r="AL5" s="78">
        <v>11</v>
      </c>
      <c r="AM5" s="275">
        <f>IF(AND(AK4=0,AK5=0),0,1)*0+IF(AND(AK4&gt;AL4,AK5&gt;AL5),1,0)*2+IF(AND(AK4&lt;AL4,AK5&lt;AL5),1,0)*IF(AND(AK4=0,AK5=0),0,1)+IF(AM4&gt;AN4,1,0)*2+IF(AM4&lt;AN4,1,0)*1</f>
        <v>2</v>
      </c>
      <c r="AN5" s="276"/>
      <c r="AO5" s="274"/>
      <c r="AP5" s="280"/>
      <c r="AQ5" s="281"/>
    </row>
    <row r="6" spans="1:43" ht="16.5" thickTop="1" thickBot="1" x14ac:dyDescent="0.3">
      <c r="A6" s="214" t="s">
        <v>154</v>
      </c>
      <c r="B6" s="86">
        <f>G4</f>
        <v>15</v>
      </c>
      <c r="C6" s="87">
        <f>F4</f>
        <v>8</v>
      </c>
      <c r="D6" s="88">
        <f>I4</f>
        <v>0</v>
      </c>
      <c r="E6" s="89">
        <f>H4</f>
        <v>0</v>
      </c>
      <c r="F6" s="252"/>
      <c r="G6" s="253"/>
      <c r="H6" s="253"/>
      <c r="I6" s="254"/>
      <c r="J6" s="90">
        <v>12</v>
      </c>
      <c r="K6" s="91">
        <v>15</v>
      </c>
      <c r="L6" s="106"/>
      <c r="M6" s="142"/>
      <c r="N6" s="101">
        <v>9</v>
      </c>
      <c r="O6" s="91">
        <v>15</v>
      </c>
      <c r="P6" s="143"/>
      <c r="Q6" s="142"/>
      <c r="R6" s="258">
        <f>P7+L7+D7+H24+H25+H26+H27</f>
        <v>12</v>
      </c>
      <c r="S6" s="207">
        <f>J6+J7+L6+N6+N7+P6+D6+B6+B7+J24+J25+J26+J27</f>
        <v>188</v>
      </c>
      <c r="T6" s="262">
        <f>K7+K6+M6+O7+O6+Q6+E6+C6+C7+L24+L25+L26+L27</f>
        <v>148</v>
      </c>
      <c r="U6" t="s">
        <v>18</v>
      </c>
      <c r="W6" s="178" t="s">
        <v>22</v>
      </c>
      <c r="X6" s="214" t="s">
        <v>151</v>
      </c>
      <c r="Y6" s="86">
        <f>AD4</f>
        <v>15</v>
      </c>
      <c r="Z6" s="87">
        <f>AC4</f>
        <v>7</v>
      </c>
      <c r="AA6" s="88">
        <f>AF4</f>
        <v>0</v>
      </c>
      <c r="AB6" s="89">
        <f>AE4</f>
        <v>0</v>
      </c>
      <c r="AC6" s="252"/>
      <c r="AD6" s="253"/>
      <c r="AE6" s="253"/>
      <c r="AF6" s="254"/>
      <c r="AG6" s="90">
        <v>11</v>
      </c>
      <c r="AH6" s="91">
        <v>15</v>
      </c>
      <c r="AI6" s="106">
        <v>5</v>
      </c>
      <c r="AJ6" s="142">
        <v>11</v>
      </c>
      <c r="AK6" s="101">
        <v>15</v>
      </c>
      <c r="AL6" s="91">
        <v>9</v>
      </c>
      <c r="AM6" s="143"/>
      <c r="AN6" s="142"/>
      <c r="AO6" s="258">
        <f>AM7+AI7+AA7+AE24+AE25+AE26+AE27</f>
        <v>10</v>
      </c>
      <c r="AP6" s="207">
        <f>AG6+AG7+AI6+AK6+AK7+AM6+AA6+Y6+Y7+AG24+AG25+AG26+AG27</f>
        <v>192</v>
      </c>
      <c r="AQ6" s="262">
        <f>AH7+AH6+AJ6+AL7+AL6+AN6+AB6+Z6+Z7+AI24+AI25+AI26+AI27</f>
        <v>189</v>
      </c>
    </row>
    <row r="7" spans="1:43" ht="15.75" thickBot="1" x14ac:dyDescent="0.3">
      <c r="A7" s="215"/>
      <c r="B7" s="92">
        <f>G5</f>
        <v>15</v>
      </c>
      <c r="C7" s="93">
        <f>F5</f>
        <v>12</v>
      </c>
      <c r="D7" s="275">
        <f>IF(AND(B6=0,B7=0),0,1)*0+IF(AND(B6&gt;C6,B7&gt;C7),1,0)*2+IF(AND(B6&lt;C6,B7&lt;C7),1,0)*IF(AND(B6=0,B7=0),0,1)+IF(D6&gt;E6,1,0)*2+IF(D6&lt;E6,1,0)*1</f>
        <v>2</v>
      </c>
      <c r="E7" s="276"/>
      <c r="F7" s="277"/>
      <c r="G7" s="278"/>
      <c r="H7" s="278"/>
      <c r="I7" s="279"/>
      <c r="J7" s="94">
        <v>12</v>
      </c>
      <c r="K7" s="95">
        <v>15</v>
      </c>
      <c r="L7" s="275">
        <f>IF(AND(J6=0,J7=0),0,1)*0+IF(AND(J6&gt;K6,J7&gt;K7),1,0)*2+IF(AND(J6&lt;K6,J7&lt;K7),1,0)*IF(AND(J6=0,J7=0),0,1)+IF(L6&gt;M6,1,0)*2+IF(L6&lt;M6,1,0)*1</f>
        <v>1</v>
      </c>
      <c r="M7" s="276"/>
      <c r="N7" s="94">
        <v>5</v>
      </c>
      <c r="O7" s="95">
        <v>15</v>
      </c>
      <c r="P7" s="275">
        <f>IF(AND(N6=0,N7=0),0,1)*0+IF(AND(N6&gt;O6,N7&gt;O7),1,0)*2+IF(AND(N6&lt;O6,N7&lt;O7),1,0)*IF(AND(N6=0,N7=0),0,1)+IF(P6&gt;Q6,1,0)*2+IF(P6&lt;Q6,1,0)*1</f>
        <v>1</v>
      </c>
      <c r="Q7" s="276"/>
      <c r="R7" s="274"/>
      <c r="S7" s="280"/>
      <c r="T7" s="281"/>
      <c r="W7" s="178"/>
      <c r="X7" s="215"/>
      <c r="Y7" s="92">
        <f>AD5</f>
        <v>15</v>
      </c>
      <c r="Z7" s="93">
        <f>AC5</f>
        <v>5</v>
      </c>
      <c r="AA7" s="275">
        <f>IF(AND(Y6=0,Y7=0),0,1)*0+IF(AND(Y6&gt;Z6,Y7&gt;Z7),1,0)*2+IF(AND(Y6&lt;Z6,Y7&lt;Z7),1,0)*IF(AND(Y6=0,Y7=0),0,1)+IF(AA6&gt;AB6,1,0)*2+IF(AA6&lt;AB6,1,0)*1</f>
        <v>2</v>
      </c>
      <c r="AB7" s="276"/>
      <c r="AC7" s="277"/>
      <c r="AD7" s="278"/>
      <c r="AE7" s="278"/>
      <c r="AF7" s="279"/>
      <c r="AG7" s="94">
        <v>15</v>
      </c>
      <c r="AH7" s="95">
        <v>8</v>
      </c>
      <c r="AI7" s="275">
        <f>IF(AND(AG6=0,AG7=0),0,1)*0+IF(AND(AG6&gt;AH6,AG7&gt;AH7),1,0)*2+IF(AND(AG6&lt;AH6,AG7&lt;AH7),1,0)*IF(AND(AG6=0,AG7=0),0,1)+IF(AI6&gt;AJ6,1,0)*2+IF(AI6&lt;AJ6,1,0)*1</f>
        <v>1</v>
      </c>
      <c r="AJ7" s="276"/>
      <c r="AK7" s="94">
        <v>15</v>
      </c>
      <c r="AL7" s="95">
        <v>9</v>
      </c>
      <c r="AM7" s="275">
        <f>IF(AND(AK6=0,AK7=0),0,1)*0+IF(AND(AK6&gt;AL6,AK7&gt;AL7),1,0)*2+IF(AND(AK6&lt;AL6,AK7&lt;AL7),1,0)*IF(AND(AK6=0,AK7=0),0,1)+IF(AM6&gt;AN6,1,0)*2+IF(AM6&lt;AN6,1,0)*1</f>
        <v>2</v>
      </c>
      <c r="AN7" s="276"/>
      <c r="AO7" s="274"/>
      <c r="AP7" s="280"/>
      <c r="AQ7" s="281"/>
    </row>
    <row r="8" spans="1:43" ht="21" customHeight="1" thickTop="1" thickBot="1" x14ac:dyDescent="0.3">
      <c r="A8" s="214" t="s">
        <v>155</v>
      </c>
      <c r="B8" s="90">
        <f>K4</f>
        <v>15</v>
      </c>
      <c r="C8" s="96">
        <f>J4</f>
        <v>12</v>
      </c>
      <c r="D8" s="97">
        <f>M4</f>
        <v>0</v>
      </c>
      <c r="E8" s="144">
        <f>L4</f>
        <v>0</v>
      </c>
      <c r="F8" s="98">
        <f>K6</f>
        <v>15</v>
      </c>
      <c r="G8" s="99">
        <f>J6</f>
        <v>12</v>
      </c>
      <c r="H8" s="100">
        <f>M6</f>
        <v>0</v>
      </c>
      <c r="I8" s="145">
        <f>L6</f>
        <v>0</v>
      </c>
      <c r="J8" s="252"/>
      <c r="K8" s="253"/>
      <c r="L8" s="253"/>
      <c r="M8" s="254"/>
      <c r="N8" s="101">
        <v>6</v>
      </c>
      <c r="O8" s="91">
        <v>15</v>
      </c>
      <c r="P8" s="106"/>
      <c r="Q8" s="142"/>
      <c r="R8" s="258">
        <f>P9+H9+D9+H28+H29+H30+H31</f>
        <v>13</v>
      </c>
      <c r="S8" s="207">
        <f>H8+F8+F9+D8+B8+B9+N8+N9+P8+J28+J29+J30+J31</f>
        <v>202</v>
      </c>
      <c r="T8" s="262">
        <f>I8+G8+G9+E8+C8+C9+O9+O8+Q8+L28+L29+L30+L31</f>
        <v>146</v>
      </c>
      <c r="U8" t="s">
        <v>19</v>
      </c>
      <c r="W8" s="178" t="s">
        <v>23</v>
      </c>
      <c r="X8" s="214" t="s">
        <v>157</v>
      </c>
      <c r="Y8" s="90">
        <f>AH4</f>
        <v>15</v>
      </c>
      <c r="Z8" s="96">
        <f>AG4</f>
        <v>17</v>
      </c>
      <c r="AA8" s="97">
        <f>AJ4</f>
        <v>0</v>
      </c>
      <c r="AB8" s="144">
        <f>AI4</f>
        <v>0</v>
      </c>
      <c r="AC8" s="98">
        <f>AH6</f>
        <v>15</v>
      </c>
      <c r="AD8" s="99">
        <f>AG6</f>
        <v>11</v>
      </c>
      <c r="AE8" s="100">
        <f>AJ6</f>
        <v>11</v>
      </c>
      <c r="AF8" s="145">
        <f>AI6</f>
        <v>5</v>
      </c>
      <c r="AG8" s="252"/>
      <c r="AH8" s="253"/>
      <c r="AI8" s="253"/>
      <c r="AJ8" s="254"/>
      <c r="AK8" s="101">
        <v>13</v>
      </c>
      <c r="AL8" s="91">
        <v>15</v>
      </c>
      <c r="AM8" s="106">
        <v>11</v>
      </c>
      <c r="AN8" s="142">
        <v>6</v>
      </c>
      <c r="AO8" s="258">
        <f>AM9+AE9+AA9+AE28+AE29+AE30+AE31</f>
        <v>10</v>
      </c>
      <c r="AP8" s="207">
        <f>AE8+AC8+AC9+AA8+Y8+Y9+AK8+AK9+AM8+AG28+AG30+AG29+AG31</f>
        <v>160</v>
      </c>
      <c r="AQ8" s="262">
        <f>AF8+AD8+AD9+AB8+Z8+Z9+AL9+AL8+AN8+AI28+AI29+AI30+AI31</f>
        <v>208</v>
      </c>
    </row>
    <row r="9" spans="1:43" ht="20.25" customHeight="1" thickBot="1" x14ac:dyDescent="0.3">
      <c r="A9" s="215"/>
      <c r="B9" s="102">
        <f>K5</f>
        <v>15</v>
      </c>
      <c r="C9" s="103">
        <f>J5</f>
        <v>11</v>
      </c>
      <c r="D9" s="275">
        <f>IF(AND(B8=0,B9=0),0,1)*0+IF(AND(B8&gt;C8,B9&gt;C9),1,0)*2+IF(AND(B8&lt;C8,B9&lt;C9),1,0)*IF(AND(B8=0,B9=0),0,1)+IF(D8&gt;E8,1,0)*2+IF(D8&lt;E8,1,0)*1</f>
        <v>2</v>
      </c>
      <c r="E9" s="276"/>
      <c r="F9" s="104">
        <f>K7</f>
        <v>15</v>
      </c>
      <c r="G9" s="105">
        <f>J7</f>
        <v>12</v>
      </c>
      <c r="H9" s="275">
        <f>IF(AND(F8=0,F9=0),0,1)*0+IF(AND(F8&gt;G8,F9&gt;G9),1,0)*2+IF(AND(F8&lt;G8,F9&lt;G9),1,0)*IF(AND(F8=0,F9=0),0,1)+IF(H8&gt;I8,1,0)*2+IF(H8&lt;I8,1,0)*1</f>
        <v>2</v>
      </c>
      <c r="I9" s="276"/>
      <c r="J9" s="277"/>
      <c r="K9" s="278"/>
      <c r="L9" s="278"/>
      <c r="M9" s="279"/>
      <c r="N9" s="94">
        <v>11</v>
      </c>
      <c r="O9" s="95">
        <v>15</v>
      </c>
      <c r="P9" s="275">
        <f>IF(AND(N8=0,N9=0),0,1)*0+IF(AND(N8&gt;O8,N9&gt;O9),1,0)*2+IF(AND(N8&lt;O8,N9&lt;O9),1,0)*IF(AND(N8=0,N9=0),0,1)+IF(P8&gt;Q8,1,0)*2+IF(P8&lt;Q8,1,0)*1</f>
        <v>1</v>
      </c>
      <c r="Q9" s="276"/>
      <c r="R9" s="274"/>
      <c r="S9" s="280"/>
      <c r="T9" s="281"/>
      <c r="W9" s="178"/>
      <c r="X9" s="215"/>
      <c r="Y9" s="102">
        <f>AH5</f>
        <v>11</v>
      </c>
      <c r="Z9" s="103">
        <f>AG5</f>
        <v>15</v>
      </c>
      <c r="AA9" s="275">
        <f>IF(AND(Y8=0,Y9=0),0,1)*0+IF(AND(Y8&gt;Z8,Y9&gt;Z9),1,0)*2+IF(AND(Y8&lt;Z8,Y9&lt;Z9),1,0)*IF(AND(Y8=0,Y9=0),0,1)+IF(AA8&gt;AB8,1,0)*2+IF(AA8&lt;AB8,1,0)*1</f>
        <v>1</v>
      </c>
      <c r="AB9" s="276"/>
      <c r="AC9" s="104">
        <f>AH7</f>
        <v>8</v>
      </c>
      <c r="AD9" s="105">
        <f>AG7</f>
        <v>15</v>
      </c>
      <c r="AE9" s="275">
        <f>IF(AND(AC8=0,AC9=0),0,1)*0+IF(AND(AC8&gt;AD8,AC9&gt;AD9),1,0)*2+IF(AND(AC8&lt;AD8,AC9&lt;AD9),1,0)*IF(AND(AC8=0,AC9=0),0,1)+IF(AE8&gt;AF8,1,0)*2+IF(AE8&lt;AF8,1,0)*1</f>
        <v>2</v>
      </c>
      <c r="AF9" s="276"/>
      <c r="AG9" s="277"/>
      <c r="AH9" s="278"/>
      <c r="AI9" s="278"/>
      <c r="AJ9" s="279"/>
      <c r="AK9" s="94">
        <v>15</v>
      </c>
      <c r="AL9" s="95">
        <v>11</v>
      </c>
      <c r="AM9" s="275">
        <f>IF(AND(AK8=0,AK9=0),0,1)*0+IF(AND(AK8&gt;AL8,AK9&gt;AL9),1,0)*2+IF(AND(AK8&lt;AL8,AK9&lt;AL9),1,0)*IF(AND(AK8=0,AK9=0),0,1)+IF(AM8&gt;AN8,1,0)*2+IF(AM8&lt;AN8,1,0)*1</f>
        <v>2</v>
      </c>
      <c r="AN9" s="276"/>
      <c r="AO9" s="274"/>
      <c r="AP9" s="280"/>
      <c r="AQ9" s="281"/>
    </row>
    <row r="10" spans="1:43" ht="21" customHeight="1" thickTop="1" thickBot="1" x14ac:dyDescent="0.3">
      <c r="A10" s="214" t="s">
        <v>149</v>
      </c>
      <c r="B10" s="90">
        <f>O4</f>
        <v>15</v>
      </c>
      <c r="C10" s="96">
        <f>N4</f>
        <v>3</v>
      </c>
      <c r="D10" s="97">
        <f>Q4</f>
        <v>0</v>
      </c>
      <c r="E10" s="144">
        <f>P4</f>
        <v>0</v>
      </c>
      <c r="F10" s="98">
        <f>O6</f>
        <v>15</v>
      </c>
      <c r="G10" s="99">
        <f>N6</f>
        <v>9</v>
      </c>
      <c r="H10" s="100">
        <f>Q6</f>
        <v>0</v>
      </c>
      <c r="I10" s="145">
        <f>P6</f>
        <v>0</v>
      </c>
      <c r="J10" s="101">
        <f>O8</f>
        <v>15</v>
      </c>
      <c r="K10" s="91">
        <f>N8</f>
        <v>6</v>
      </c>
      <c r="L10" s="106">
        <f>Q8</f>
        <v>0</v>
      </c>
      <c r="M10" s="142">
        <f>P8</f>
        <v>0</v>
      </c>
      <c r="N10" s="252"/>
      <c r="O10" s="253"/>
      <c r="P10" s="253"/>
      <c r="Q10" s="254"/>
      <c r="R10" s="258">
        <f>H11+D11+L11+H32+H33+H34+H35</f>
        <v>14</v>
      </c>
      <c r="S10" s="207">
        <f>J10+J11+L10+B10+B11+D10+F10+F11+H10+J32+J33+J34+J35</f>
        <v>210</v>
      </c>
      <c r="T10" s="262">
        <f>K11+K10+M10+C11+C10+E10+I10+G10+G11+L32+L33+L34+L35</f>
        <v>93</v>
      </c>
      <c r="U10" t="s">
        <v>20</v>
      </c>
      <c r="W10" s="178" t="s">
        <v>24</v>
      </c>
      <c r="X10" s="214" t="s">
        <v>158</v>
      </c>
      <c r="Y10" s="90">
        <f>AL4</f>
        <v>11</v>
      </c>
      <c r="Z10" s="96">
        <f>AK4</f>
        <v>15</v>
      </c>
      <c r="AA10" s="97">
        <f>AN4</f>
        <v>0</v>
      </c>
      <c r="AB10" s="144">
        <f>AM4</f>
        <v>0</v>
      </c>
      <c r="AC10" s="98">
        <f>AL6</f>
        <v>9</v>
      </c>
      <c r="AD10" s="99">
        <f>AK6</f>
        <v>15</v>
      </c>
      <c r="AE10" s="100">
        <f>AN6</f>
        <v>0</v>
      </c>
      <c r="AF10" s="145">
        <f>AM6</f>
        <v>0</v>
      </c>
      <c r="AG10" s="101">
        <f>AL8</f>
        <v>15</v>
      </c>
      <c r="AH10" s="91">
        <f>AK8</f>
        <v>13</v>
      </c>
      <c r="AI10" s="106">
        <f>AN8</f>
        <v>6</v>
      </c>
      <c r="AJ10" s="142">
        <f>AM8</f>
        <v>11</v>
      </c>
      <c r="AK10" s="252"/>
      <c r="AL10" s="253"/>
      <c r="AM10" s="253"/>
      <c r="AN10" s="254"/>
      <c r="AO10" s="258">
        <f>AE11+AA11+AI11+AE32+AE33+AE34+AE35</f>
        <v>7</v>
      </c>
      <c r="AP10" s="207">
        <f>AG10+AG11+AI10+Y10+Y11+AA10+AC10+AC11+AE10+AG32+AG33+AG34+AG35</f>
        <v>126</v>
      </c>
      <c r="AQ10" s="262">
        <f>AH11+AH10+AJ10+Z11+Z10+AB10+AF10+AD10+AD11+AI32+AI33+AI34+AI35</f>
        <v>219</v>
      </c>
    </row>
    <row r="11" spans="1:43" ht="18.75" customHeight="1" thickBot="1" x14ac:dyDescent="0.3">
      <c r="A11" s="289"/>
      <c r="B11" s="107">
        <f>O5</f>
        <v>15</v>
      </c>
      <c r="C11" s="108">
        <f>N5</f>
        <v>6</v>
      </c>
      <c r="D11" s="241">
        <f>IF(AND(B10=0,B11=0),0,1)*0+IF(AND(B10&gt;C10,B11&gt;C11),1,0)*2+IF(AND(B10&lt;C10,B11&lt;C11),1,0)*IF(AND(B10=0,B11=0),0,1)+IF(D10&gt;E10,1,0)*2+IF(D10&lt;E10,1,0)*1</f>
        <v>2</v>
      </c>
      <c r="E11" s="260"/>
      <c r="F11" s="109">
        <f>O7</f>
        <v>15</v>
      </c>
      <c r="G11" s="110">
        <f>N7</f>
        <v>5</v>
      </c>
      <c r="H11" s="241">
        <f>IF(AND(F10=0,F11=0),0,1)*0+IF(AND(F10&gt;G10,F11&gt;G11),1,0)*2+IF(AND(F10&lt;G10,F11&lt;G11),1,0)*IF(AND(F10=0,F11=0),0,1)+IF(H10&gt;I10,1,0)*2+IF(H10&lt;I10,1,0)*1</f>
        <v>2</v>
      </c>
      <c r="I11" s="260"/>
      <c r="J11" s="111">
        <f>O9</f>
        <v>15</v>
      </c>
      <c r="K11" s="109">
        <f>N9</f>
        <v>11</v>
      </c>
      <c r="L11" s="241">
        <f>IF(AND(J10=0,J11=0),0,1)*0+IF(AND(J10&gt;K10,J11&gt;K11),1,0)*2+IF(AND(J10&lt;K10,J11&lt;K11),1,0)*IF(AND(J10=0,J11=0),0,1)+IF(L10&gt;M10,1,0)*2+IF(L10&lt;M10,1,0)*1</f>
        <v>2</v>
      </c>
      <c r="M11" s="260"/>
      <c r="N11" s="255"/>
      <c r="O11" s="256"/>
      <c r="P11" s="256"/>
      <c r="Q11" s="257"/>
      <c r="R11" s="259"/>
      <c r="S11" s="261"/>
      <c r="T11" s="263"/>
      <c r="W11" s="178"/>
      <c r="X11" s="289"/>
      <c r="Y11" s="107">
        <f>AL5</f>
        <v>11</v>
      </c>
      <c r="Z11" s="108">
        <f>AK5</f>
        <v>15</v>
      </c>
      <c r="AA11" s="241">
        <f>IF(AND(Y10=0,Y11=0),0,1)*0+IF(AND(Y10&gt;Z10,Y11&gt;Z11),1,0)*2+IF(AND(Y10&lt;Z10,Y11&lt;Z11),1,0)*IF(AND(Y10=0,Y11=0),0,1)+IF(AA10&gt;AB10,1,0)*2+IF(AA10&lt;AB10,1,0)*1</f>
        <v>1</v>
      </c>
      <c r="AB11" s="260"/>
      <c r="AC11" s="109">
        <f>AL7</f>
        <v>9</v>
      </c>
      <c r="AD11" s="110">
        <f>AK7</f>
        <v>15</v>
      </c>
      <c r="AE11" s="241">
        <f>IF(AND(AC10=0,AC11=0),0,1)*0+IF(AND(AC10&gt;AD10,AC11&gt;AD11),1,0)*2+IF(AND(AC10&lt;AD10,AC11&lt;AD11),1,0)*IF(AND(AC10=0,AC11=0),0,1)+IF(AE10&gt;AF10,1,0)*2+IF(AE10&lt;AF10,1,0)*1</f>
        <v>1</v>
      </c>
      <c r="AF11" s="260"/>
      <c r="AG11" s="111">
        <f>AL9</f>
        <v>11</v>
      </c>
      <c r="AH11" s="109">
        <f>AK9</f>
        <v>15</v>
      </c>
      <c r="AI11" s="241">
        <f>IF(AND(AG10=0,AG11=0),0,1)*0+IF(AND(AG10&gt;AH10,AG11&gt;AH11),1,0)*2+IF(AND(AG10&lt;AH10,AG11&lt;AH11),1,0)*IF(AND(AG10=0,AG11=0),0,1)+IF(AI10&gt;AJ10,1,0)*2+IF(AI10&lt;AJ10,1,0)*1</f>
        <v>1</v>
      </c>
      <c r="AJ11" s="260"/>
      <c r="AK11" s="255"/>
      <c r="AL11" s="256"/>
      <c r="AM11" s="256"/>
      <c r="AN11" s="257"/>
      <c r="AO11" s="259"/>
      <c r="AP11" s="261"/>
      <c r="AQ11" s="263"/>
    </row>
    <row r="12" spans="1:43" ht="15.75" thickTop="1" x14ac:dyDescent="0.25">
      <c r="W12" s="178"/>
    </row>
    <row r="13" spans="1:43" x14ac:dyDescent="0.25">
      <c r="W13" s="178"/>
    </row>
    <row r="14" spans="1:43" x14ac:dyDescent="0.25">
      <c r="A14" t="s">
        <v>9</v>
      </c>
      <c r="W14" s="178"/>
      <c r="X14" t="s">
        <v>9</v>
      </c>
    </row>
    <row r="15" spans="1:43" x14ac:dyDescent="0.25">
      <c r="W15" s="178"/>
    </row>
    <row r="16" spans="1:43" x14ac:dyDescent="0.25">
      <c r="W16" s="178"/>
    </row>
    <row r="17" spans="1:43" ht="36.75" customHeight="1" x14ac:dyDescent="0.25">
      <c r="A17" s="219" t="s">
        <v>127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146"/>
      <c r="AL17" s="146"/>
      <c r="AM17" s="146"/>
      <c r="AN17" s="146"/>
      <c r="AO17" s="146"/>
      <c r="AP17" s="146"/>
      <c r="AQ17" s="146"/>
    </row>
    <row r="18" spans="1:43" ht="15.75" thickBot="1" x14ac:dyDescent="0.3">
      <c r="W18" s="178"/>
    </row>
    <row r="19" spans="1:43" ht="35.25" customHeight="1" thickTop="1" thickBot="1" x14ac:dyDescent="0.3">
      <c r="A19" s="147" t="s">
        <v>25</v>
      </c>
      <c r="B19" s="282" t="s">
        <v>58</v>
      </c>
      <c r="C19" s="283"/>
      <c r="D19" s="282" t="s">
        <v>59</v>
      </c>
      <c r="E19" s="283"/>
      <c r="F19" s="282" t="s">
        <v>60</v>
      </c>
      <c r="G19" s="283"/>
      <c r="H19" s="284" t="s">
        <v>61</v>
      </c>
      <c r="I19" s="285"/>
      <c r="J19" s="286" t="s">
        <v>62</v>
      </c>
      <c r="K19" s="288"/>
      <c r="L19" s="286" t="s">
        <v>63</v>
      </c>
      <c r="M19" s="287"/>
      <c r="W19" s="178"/>
      <c r="X19" s="147" t="s">
        <v>25</v>
      </c>
      <c r="Y19" s="236" t="s">
        <v>58</v>
      </c>
      <c r="Z19" s="236"/>
      <c r="AA19" s="236" t="s">
        <v>59</v>
      </c>
      <c r="AB19" s="236"/>
      <c r="AC19" s="236" t="s">
        <v>60</v>
      </c>
      <c r="AD19" s="236"/>
      <c r="AE19" s="237" t="s">
        <v>61</v>
      </c>
      <c r="AF19" s="237"/>
      <c r="AG19" s="238" t="s">
        <v>62</v>
      </c>
      <c r="AH19" s="238"/>
      <c r="AI19" s="238" t="s">
        <v>63</v>
      </c>
      <c r="AJ19" s="239"/>
    </row>
    <row r="20" spans="1:43" ht="15.75" thickBot="1" x14ac:dyDescent="0.3">
      <c r="A20" s="152" t="s">
        <v>26</v>
      </c>
      <c r="B20" s="149">
        <v>7</v>
      </c>
      <c r="C20" s="155">
        <v>15</v>
      </c>
      <c r="D20" s="158">
        <v>15</v>
      </c>
      <c r="E20" s="159">
        <v>17</v>
      </c>
      <c r="F20" s="149"/>
      <c r="G20" s="159"/>
      <c r="H20" s="250">
        <v>1</v>
      </c>
      <c r="I20" s="251"/>
      <c r="J20" s="229">
        <f>B20+D20+F20</f>
        <v>22</v>
      </c>
      <c r="K20" s="230"/>
      <c r="L20" s="229">
        <f>C20+E20+G20</f>
        <v>32</v>
      </c>
      <c r="M20" s="235"/>
      <c r="W20" s="178"/>
      <c r="X20" s="164" t="s">
        <v>42</v>
      </c>
      <c r="Y20" s="165">
        <f>C20</f>
        <v>15</v>
      </c>
      <c r="Z20" s="166">
        <f>B20</f>
        <v>7</v>
      </c>
      <c r="AA20" s="167">
        <f>E20</f>
        <v>17</v>
      </c>
      <c r="AB20" s="167">
        <f>D20</f>
        <v>15</v>
      </c>
      <c r="AC20" s="165">
        <f>G20</f>
        <v>0</v>
      </c>
      <c r="AD20" s="166">
        <f>F20</f>
        <v>0</v>
      </c>
      <c r="AE20" s="240">
        <v>2</v>
      </c>
      <c r="AF20" s="240"/>
      <c r="AG20" s="229">
        <f>L20</f>
        <v>32</v>
      </c>
      <c r="AH20" s="230"/>
      <c r="AI20" s="240">
        <f>J20</f>
        <v>22</v>
      </c>
      <c r="AJ20" s="235"/>
    </row>
    <row r="21" spans="1:43" ht="15.75" thickBot="1" x14ac:dyDescent="0.3">
      <c r="A21" s="153" t="s">
        <v>27</v>
      </c>
      <c r="B21" s="150">
        <v>8</v>
      </c>
      <c r="C21" s="156">
        <v>15</v>
      </c>
      <c r="D21" s="160">
        <v>16</v>
      </c>
      <c r="E21" s="161">
        <v>14</v>
      </c>
      <c r="F21" s="150">
        <v>6</v>
      </c>
      <c r="G21" s="161">
        <v>11</v>
      </c>
      <c r="H21" s="248">
        <v>1</v>
      </c>
      <c r="I21" s="249"/>
      <c r="J21" s="229">
        <f t="shared" ref="J21:J35" si="0">B21+D21+F21</f>
        <v>30</v>
      </c>
      <c r="K21" s="230"/>
      <c r="L21" s="229">
        <f t="shared" ref="L21:L35" si="1">C21+E21+G21</f>
        <v>40</v>
      </c>
      <c r="M21" s="235"/>
      <c r="W21" s="178"/>
      <c r="X21" s="168" t="s">
        <v>43</v>
      </c>
      <c r="Y21" s="169">
        <f>C24</f>
        <v>8</v>
      </c>
      <c r="Z21" s="170">
        <f>B24</f>
        <v>15</v>
      </c>
      <c r="AA21" s="171">
        <f>E24</f>
        <v>10</v>
      </c>
      <c r="AB21" s="171">
        <f>D24</f>
        <v>15</v>
      </c>
      <c r="AC21" s="169">
        <f>G24</f>
        <v>0</v>
      </c>
      <c r="AD21" s="170">
        <f>F24</f>
        <v>0</v>
      </c>
      <c r="AE21" s="225">
        <v>1</v>
      </c>
      <c r="AF21" s="225"/>
      <c r="AG21" s="231">
        <f>L24</f>
        <v>18</v>
      </c>
      <c r="AH21" s="232"/>
      <c r="AI21" s="225">
        <f>J24</f>
        <v>30</v>
      </c>
      <c r="AJ21" s="226"/>
    </row>
    <row r="22" spans="1:43" ht="15.75" thickBot="1" x14ac:dyDescent="0.3">
      <c r="A22" s="153" t="s">
        <v>28</v>
      </c>
      <c r="B22" s="150">
        <v>13</v>
      </c>
      <c r="C22" s="156">
        <v>15</v>
      </c>
      <c r="D22" s="160">
        <v>10</v>
      </c>
      <c r="E22" s="161">
        <v>15</v>
      </c>
      <c r="F22" s="150"/>
      <c r="G22" s="161"/>
      <c r="H22" s="244">
        <v>1</v>
      </c>
      <c r="I22" s="245"/>
      <c r="J22" s="229">
        <f t="shared" si="0"/>
        <v>23</v>
      </c>
      <c r="K22" s="230"/>
      <c r="L22" s="229">
        <f t="shared" si="1"/>
        <v>30</v>
      </c>
      <c r="M22" s="235"/>
      <c r="W22" s="178"/>
      <c r="X22" s="168" t="s">
        <v>44</v>
      </c>
      <c r="Y22" s="169">
        <f>C28</f>
        <v>13</v>
      </c>
      <c r="Z22" s="170">
        <f>B28</f>
        <v>15</v>
      </c>
      <c r="AA22" s="171">
        <f>E28</f>
        <v>6</v>
      </c>
      <c r="AB22" s="171">
        <f>D28</f>
        <v>15</v>
      </c>
      <c r="AC22" s="169">
        <f>G28</f>
        <v>0</v>
      </c>
      <c r="AD22" s="170">
        <f>F28</f>
        <v>0</v>
      </c>
      <c r="AE22" s="225">
        <v>1</v>
      </c>
      <c r="AF22" s="225"/>
      <c r="AG22" s="231"/>
      <c r="AH22" s="232"/>
      <c r="AI22" s="225"/>
      <c r="AJ22" s="226"/>
    </row>
    <row r="23" spans="1:43" ht="15.75" thickBot="1" x14ac:dyDescent="0.3">
      <c r="A23" s="153" t="s">
        <v>29</v>
      </c>
      <c r="B23" s="150">
        <v>15</v>
      </c>
      <c r="C23" s="156">
        <v>6</v>
      </c>
      <c r="D23" s="160">
        <v>15</v>
      </c>
      <c r="E23" s="161">
        <v>5</v>
      </c>
      <c r="F23" s="150"/>
      <c r="G23" s="161"/>
      <c r="H23" s="244">
        <v>2</v>
      </c>
      <c r="I23" s="245"/>
      <c r="J23" s="229">
        <f t="shared" si="0"/>
        <v>30</v>
      </c>
      <c r="K23" s="230"/>
      <c r="L23" s="229">
        <f t="shared" si="1"/>
        <v>11</v>
      </c>
      <c r="M23" s="235"/>
      <c r="W23" s="178"/>
      <c r="X23" s="168" t="s">
        <v>45</v>
      </c>
      <c r="Y23" s="169">
        <f>C32</f>
        <v>12</v>
      </c>
      <c r="Z23" s="170">
        <f>B32</f>
        <v>15</v>
      </c>
      <c r="AA23" s="171">
        <f>E32</f>
        <v>6</v>
      </c>
      <c r="AB23" s="171">
        <f>D32</f>
        <v>15</v>
      </c>
      <c r="AC23" s="169">
        <f>G32</f>
        <v>0</v>
      </c>
      <c r="AD23" s="170">
        <f>F32</f>
        <v>0</v>
      </c>
      <c r="AE23" s="225">
        <v>1</v>
      </c>
      <c r="AF23" s="225"/>
      <c r="AG23" s="231">
        <f>L32</f>
        <v>18</v>
      </c>
      <c r="AH23" s="232"/>
      <c r="AI23" s="225">
        <f>J32</f>
        <v>30</v>
      </c>
      <c r="AJ23" s="226"/>
    </row>
    <row r="24" spans="1:43" ht="15.75" thickBot="1" x14ac:dyDescent="0.3">
      <c r="A24" s="153" t="s">
        <v>30</v>
      </c>
      <c r="B24" s="150">
        <v>15</v>
      </c>
      <c r="C24" s="156">
        <v>8</v>
      </c>
      <c r="D24" s="160">
        <v>15</v>
      </c>
      <c r="E24" s="161">
        <v>10</v>
      </c>
      <c r="F24" s="150"/>
      <c r="G24" s="161"/>
      <c r="H24" s="244">
        <v>2</v>
      </c>
      <c r="I24" s="245"/>
      <c r="J24" s="229">
        <f t="shared" si="0"/>
        <v>30</v>
      </c>
      <c r="K24" s="230"/>
      <c r="L24" s="229">
        <f t="shared" si="1"/>
        <v>18</v>
      </c>
      <c r="M24" s="235"/>
      <c r="W24" s="178"/>
      <c r="X24" s="168" t="s">
        <v>46</v>
      </c>
      <c r="Y24" s="169">
        <f>C21</f>
        <v>15</v>
      </c>
      <c r="Z24" s="170">
        <f>B21</f>
        <v>8</v>
      </c>
      <c r="AA24" s="171">
        <f>E21</f>
        <v>14</v>
      </c>
      <c r="AB24" s="171">
        <f>D21</f>
        <v>16</v>
      </c>
      <c r="AC24" s="169">
        <f>G21</f>
        <v>11</v>
      </c>
      <c r="AD24" s="170">
        <f>F21</f>
        <v>6</v>
      </c>
      <c r="AE24" s="225">
        <v>2</v>
      </c>
      <c r="AF24" s="225"/>
      <c r="AG24" s="231">
        <f>L21</f>
        <v>40</v>
      </c>
      <c r="AH24" s="232"/>
      <c r="AI24" s="225">
        <f>J21</f>
        <v>30</v>
      </c>
      <c r="AJ24" s="226"/>
    </row>
    <row r="25" spans="1:43" ht="15.75" thickBot="1" x14ac:dyDescent="0.3">
      <c r="A25" s="153" t="s">
        <v>31</v>
      </c>
      <c r="B25" s="150">
        <v>15</v>
      </c>
      <c r="C25" s="156">
        <v>13</v>
      </c>
      <c r="D25" s="160">
        <v>15</v>
      </c>
      <c r="E25" s="161">
        <v>8</v>
      </c>
      <c r="F25" s="150"/>
      <c r="G25" s="161"/>
      <c r="H25" s="244">
        <v>2</v>
      </c>
      <c r="I25" s="245"/>
      <c r="J25" s="229">
        <f t="shared" si="0"/>
        <v>30</v>
      </c>
      <c r="K25" s="230"/>
      <c r="L25" s="229">
        <f t="shared" si="1"/>
        <v>21</v>
      </c>
      <c r="M25" s="235"/>
      <c r="W25" s="178"/>
      <c r="X25" s="168" t="s">
        <v>47</v>
      </c>
      <c r="Y25" s="169">
        <f>C25</f>
        <v>13</v>
      </c>
      <c r="Z25" s="170">
        <f>B25</f>
        <v>15</v>
      </c>
      <c r="AA25" s="171">
        <f>E25</f>
        <v>8</v>
      </c>
      <c r="AB25" s="171">
        <f>D25</f>
        <v>15</v>
      </c>
      <c r="AC25" s="169">
        <f>G25</f>
        <v>0</v>
      </c>
      <c r="AD25" s="170">
        <f>F25</f>
        <v>0</v>
      </c>
      <c r="AE25" s="225">
        <v>1</v>
      </c>
      <c r="AF25" s="225"/>
      <c r="AG25" s="231">
        <f>L25</f>
        <v>21</v>
      </c>
      <c r="AH25" s="232"/>
      <c r="AI25" s="225">
        <f>J25</f>
        <v>30</v>
      </c>
      <c r="AJ25" s="226"/>
    </row>
    <row r="26" spans="1:43" ht="15.75" thickBot="1" x14ac:dyDescent="0.3">
      <c r="A26" s="153" t="s">
        <v>32</v>
      </c>
      <c r="B26" s="150">
        <v>15</v>
      </c>
      <c r="C26" s="156">
        <v>9</v>
      </c>
      <c r="D26" s="160">
        <v>15</v>
      </c>
      <c r="E26" s="161">
        <v>6</v>
      </c>
      <c r="F26" s="150"/>
      <c r="G26" s="161"/>
      <c r="H26" s="244">
        <v>2</v>
      </c>
      <c r="I26" s="245"/>
      <c r="J26" s="229">
        <f t="shared" si="0"/>
        <v>30</v>
      </c>
      <c r="K26" s="230"/>
      <c r="L26" s="229">
        <f t="shared" si="1"/>
        <v>15</v>
      </c>
      <c r="M26" s="235"/>
      <c r="W26" s="178"/>
      <c r="X26" s="168" t="s">
        <v>48</v>
      </c>
      <c r="Y26" s="169">
        <f>C29</f>
        <v>3</v>
      </c>
      <c r="Z26" s="170">
        <f>B29</f>
        <v>15</v>
      </c>
      <c r="AA26" s="171">
        <f>E29</f>
        <v>15</v>
      </c>
      <c r="AB26" s="171">
        <f>D29</f>
        <v>9</v>
      </c>
      <c r="AC26" s="169">
        <f>G29</f>
        <v>8</v>
      </c>
      <c r="AD26" s="170">
        <f>F29</f>
        <v>11</v>
      </c>
      <c r="AE26" s="225">
        <v>1</v>
      </c>
      <c r="AF26" s="225"/>
      <c r="AG26" s="231">
        <f>L29</f>
        <v>26</v>
      </c>
      <c r="AH26" s="232"/>
      <c r="AI26" s="225">
        <f>J29</f>
        <v>35</v>
      </c>
      <c r="AJ26" s="226"/>
    </row>
    <row r="27" spans="1:43" ht="15.75" thickBot="1" x14ac:dyDescent="0.3">
      <c r="A27" s="153" t="s">
        <v>33</v>
      </c>
      <c r="B27" s="150">
        <v>15</v>
      </c>
      <c r="C27" s="156">
        <v>9</v>
      </c>
      <c r="D27" s="160">
        <v>15</v>
      </c>
      <c r="E27" s="161">
        <v>5</v>
      </c>
      <c r="F27" s="150"/>
      <c r="G27" s="161"/>
      <c r="H27" s="244">
        <v>2</v>
      </c>
      <c r="I27" s="245"/>
      <c r="J27" s="229">
        <f t="shared" si="0"/>
        <v>30</v>
      </c>
      <c r="K27" s="230"/>
      <c r="L27" s="229">
        <f t="shared" si="1"/>
        <v>14</v>
      </c>
      <c r="M27" s="235"/>
      <c r="W27" s="178"/>
      <c r="X27" s="168" t="s">
        <v>49</v>
      </c>
      <c r="Y27" s="169">
        <f>C33</f>
        <v>5</v>
      </c>
      <c r="Z27" s="170">
        <f>B33</f>
        <v>15</v>
      </c>
      <c r="AA27" s="171">
        <f>E33</f>
        <v>9</v>
      </c>
      <c r="AB27" s="171">
        <f>D33</f>
        <v>15</v>
      </c>
      <c r="AC27" s="169">
        <f>G33</f>
        <v>0</v>
      </c>
      <c r="AD27" s="170">
        <f>F33</f>
        <v>0</v>
      </c>
      <c r="AE27" s="225">
        <v>1</v>
      </c>
      <c r="AF27" s="225"/>
      <c r="AG27" s="231">
        <f>L33</f>
        <v>14</v>
      </c>
      <c r="AH27" s="232"/>
      <c r="AI27" s="225">
        <f>J33</f>
        <v>30</v>
      </c>
      <c r="AJ27" s="226"/>
    </row>
    <row r="28" spans="1:43" ht="15.75" thickBot="1" x14ac:dyDescent="0.3">
      <c r="A28" s="153" t="s">
        <v>34</v>
      </c>
      <c r="B28" s="150">
        <v>15</v>
      </c>
      <c r="C28" s="156">
        <v>13</v>
      </c>
      <c r="D28" s="160">
        <v>15</v>
      </c>
      <c r="E28" s="161">
        <v>6</v>
      </c>
      <c r="F28" s="150"/>
      <c r="G28" s="161"/>
      <c r="H28" s="244">
        <v>2</v>
      </c>
      <c r="I28" s="245"/>
      <c r="J28" s="229">
        <f t="shared" si="0"/>
        <v>30</v>
      </c>
      <c r="K28" s="230"/>
      <c r="L28" s="229">
        <f t="shared" si="1"/>
        <v>19</v>
      </c>
      <c r="M28" s="235"/>
      <c r="W28" s="178"/>
      <c r="X28" s="168" t="s">
        <v>50</v>
      </c>
      <c r="Y28" s="169">
        <f>C22</f>
        <v>15</v>
      </c>
      <c r="Z28" s="170">
        <f>B22</f>
        <v>13</v>
      </c>
      <c r="AA28" s="171">
        <f>E22</f>
        <v>15</v>
      </c>
      <c r="AB28" s="171">
        <f>D22</f>
        <v>10</v>
      </c>
      <c r="AC28" s="169">
        <f>G22</f>
        <v>0</v>
      </c>
      <c r="AD28" s="170">
        <f>F22</f>
        <v>0</v>
      </c>
      <c r="AE28" s="225">
        <v>2</v>
      </c>
      <c r="AF28" s="225"/>
      <c r="AG28" s="231">
        <f>L22</f>
        <v>30</v>
      </c>
      <c r="AH28" s="232"/>
      <c r="AI28" s="225">
        <f>J22</f>
        <v>23</v>
      </c>
      <c r="AJ28" s="226"/>
    </row>
    <row r="29" spans="1:43" ht="15.75" thickBot="1" x14ac:dyDescent="0.3">
      <c r="A29" s="153" t="s">
        <v>35</v>
      </c>
      <c r="B29" s="150">
        <v>15</v>
      </c>
      <c r="C29" s="156">
        <v>3</v>
      </c>
      <c r="D29" s="160">
        <v>9</v>
      </c>
      <c r="E29" s="161">
        <v>15</v>
      </c>
      <c r="F29" s="150">
        <v>11</v>
      </c>
      <c r="G29" s="161">
        <v>8</v>
      </c>
      <c r="H29" s="244">
        <v>2</v>
      </c>
      <c r="I29" s="245"/>
      <c r="J29" s="229">
        <f t="shared" si="0"/>
        <v>35</v>
      </c>
      <c r="K29" s="230"/>
      <c r="L29" s="229">
        <f t="shared" si="1"/>
        <v>26</v>
      </c>
      <c r="M29" s="235"/>
      <c r="W29" s="178"/>
      <c r="X29" s="168" t="s">
        <v>51</v>
      </c>
      <c r="Y29" s="169">
        <f>C26</f>
        <v>9</v>
      </c>
      <c r="Z29" s="170">
        <f>B26</f>
        <v>15</v>
      </c>
      <c r="AA29" s="171">
        <f>E26</f>
        <v>6</v>
      </c>
      <c r="AB29" s="171">
        <f>D26</f>
        <v>15</v>
      </c>
      <c r="AC29" s="169">
        <f>G26</f>
        <v>0</v>
      </c>
      <c r="AD29" s="170">
        <f>F26</f>
        <v>0</v>
      </c>
      <c r="AE29" s="225">
        <v>1</v>
      </c>
      <c r="AF29" s="225"/>
      <c r="AG29" s="231">
        <f>L26</f>
        <v>15</v>
      </c>
      <c r="AH29" s="232"/>
      <c r="AI29" s="225">
        <f>J26</f>
        <v>30</v>
      </c>
      <c r="AJ29" s="226"/>
    </row>
    <row r="30" spans="1:43" ht="15.75" thickBot="1" x14ac:dyDescent="0.3">
      <c r="A30" s="153" t="s">
        <v>36</v>
      </c>
      <c r="B30" s="150">
        <v>15</v>
      </c>
      <c r="C30" s="156">
        <v>6</v>
      </c>
      <c r="D30" s="160">
        <v>15</v>
      </c>
      <c r="E30" s="161">
        <v>2</v>
      </c>
      <c r="F30" s="150"/>
      <c r="G30" s="161"/>
      <c r="H30" s="244">
        <v>2</v>
      </c>
      <c r="I30" s="245"/>
      <c r="J30" s="229">
        <f t="shared" si="0"/>
        <v>30</v>
      </c>
      <c r="K30" s="230"/>
      <c r="L30" s="229">
        <f t="shared" si="1"/>
        <v>8</v>
      </c>
      <c r="M30" s="235"/>
      <c r="W30" s="178"/>
      <c r="X30" s="168" t="s">
        <v>52</v>
      </c>
      <c r="Y30" s="169">
        <f>C30</f>
        <v>6</v>
      </c>
      <c r="Z30" s="170">
        <f>B30</f>
        <v>15</v>
      </c>
      <c r="AA30" s="171">
        <f>E30</f>
        <v>2</v>
      </c>
      <c r="AB30" s="171">
        <f>D30</f>
        <v>15</v>
      </c>
      <c r="AC30" s="169">
        <f>G30</f>
        <v>0</v>
      </c>
      <c r="AD30" s="170">
        <f>F30</f>
        <v>0</v>
      </c>
      <c r="AE30" s="225">
        <v>1</v>
      </c>
      <c r="AF30" s="225"/>
      <c r="AG30" s="231">
        <f>L30</f>
        <v>8</v>
      </c>
      <c r="AH30" s="232"/>
      <c r="AI30" s="225">
        <f>J30</f>
        <v>30</v>
      </c>
      <c r="AJ30" s="226"/>
    </row>
    <row r="31" spans="1:43" ht="15.75" thickBot="1" x14ac:dyDescent="0.3">
      <c r="A31" s="153" t="s">
        <v>37</v>
      </c>
      <c r="B31" s="150">
        <v>15</v>
      </c>
      <c r="C31" s="156">
        <v>9</v>
      </c>
      <c r="D31" s="160">
        <v>15</v>
      </c>
      <c r="E31" s="161">
        <v>7</v>
      </c>
      <c r="F31" s="150"/>
      <c r="G31" s="161"/>
      <c r="H31" s="244">
        <v>2</v>
      </c>
      <c r="I31" s="245"/>
      <c r="J31" s="229">
        <f>B31+D31+F31</f>
        <v>30</v>
      </c>
      <c r="K31" s="230"/>
      <c r="L31" s="229">
        <f t="shared" si="1"/>
        <v>16</v>
      </c>
      <c r="M31" s="235"/>
      <c r="W31" s="178"/>
      <c r="X31" s="168" t="s">
        <v>53</v>
      </c>
      <c r="Y31" s="169">
        <f>C34</f>
        <v>3</v>
      </c>
      <c r="Z31" s="170">
        <f>B34</f>
        <v>15</v>
      </c>
      <c r="AA31" s="171">
        <f>E34</f>
        <v>5</v>
      </c>
      <c r="AB31" s="171">
        <f>D34</f>
        <v>15</v>
      </c>
      <c r="AC31" s="169">
        <f>G34</f>
        <v>0</v>
      </c>
      <c r="AD31" s="170">
        <f>F34</f>
        <v>0</v>
      </c>
      <c r="AE31" s="225">
        <v>1</v>
      </c>
      <c r="AF31" s="225"/>
      <c r="AG31" s="231">
        <f>L34</f>
        <v>8</v>
      </c>
      <c r="AH31" s="232"/>
      <c r="AI31" s="225">
        <f>J34</f>
        <v>30</v>
      </c>
      <c r="AJ31" s="226"/>
    </row>
    <row r="32" spans="1:43" ht="15.75" thickBot="1" x14ac:dyDescent="0.3">
      <c r="A32" s="153" t="s">
        <v>38</v>
      </c>
      <c r="B32" s="150">
        <v>15</v>
      </c>
      <c r="C32" s="156">
        <v>12</v>
      </c>
      <c r="D32" s="160">
        <v>15</v>
      </c>
      <c r="E32" s="161">
        <v>6</v>
      </c>
      <c r="F32" s="150"/>
      <c r="G32" s="161"/>
      <c r="H32" s="244">
        <v>2</v>
      </c>
      <c r="I32" s="245"/>
      <c r="J32" s="229">
        <f t="shared" si="0"/>
        <v>30</v>
      </c>
      <c r="K32" s="230"/>
      <c r="L32" s="229">
        <f t="shared" si="1"/>
        <v>18</v>
      </c>
      <c r="M32" s="235"/>
      <c r="W32" s="178"/>
      <c r="X32" s="168" t="s">
        <v>54</v>
      </c>
      <c r="Y32" s="169">
        <f>C23</f>
        <v>6</v>
      </c>
      <c r="Z32" s="170">
        <f>B23</f>
        <v>15</v>
      </c>
      <c r="AA32" s="171">
        <f>E23</f>
        <v>5</v>
      </c>
      <c r="AB32" s="171">
        <f>D23</f>
        <v>15</v>
      </c>
      <c r="AC32" s="169">
        <f>G23</f>
        <v>0</v>
      </c>
      <c r="AD32" s="170">
        <f>F23</f>
        <v>0</v>
      </c>
      <c r="AE32" s="225">
        <v>1</v>
      </c>
      <c r="AF32" s="225"/>
      <c r="AG32" s="231">
        <f>L23</f>
        <v>11</v>
      </c>
      <c r="AH32" s="232"/>
      <c r="AI32" s="225">
        <f>J23</f>
        <v>30</v>
      </c>
      <c r="AJ32" s="226"/>
    </row>
    <row r="33" spans="1:36" ht="15.75" thickBot="1" x14ac:dyDescent="0.3">
      <c r="A33" s="153" t="s">
        <v>39</v>
      </c>
      <c r="B33" s="150">
        <v>15</v>
      </c>
      <c r="C33" s="156">
        <v>5</v>
      </c>
      <c r="D33" s="160">
        <v>15</v>
      </c>
      <c r="E33" s="161">
        <v>9</v>
      </c>
      <c r="F33" s="150"/>
      <c r="G33" s="161"/>
      <c r="H33" s="244">
        <v>2</v>
      </c>
      <c r="I33" s="245"/>
      <c r="J33" s="229">
        <f t="shared" si="0"/>
        <v>30</v>
      </c>
      <c r="K33" s="230"/>
      <c r="L33" s="229">
        <f t="shared" si="1"/>
        <v>14</v>
      </c>
      <c r="M33" s="235"/>
      <c r="W33" s="178"/>
      <c r="X33" s="168" t="s">
        <v>55</v>
      </c>
      <c r="Y33" s="169">
        <f>C27</f>
        <v>9</v>
      </c>
      <c r="Z33" s="170">
        <f>B27</f>
        <v>15</v>
      </c>
      <c r="AA33" s="171">
        <f>E27</f>
        <v>5</v>
      </c>
      <c r="AB33" s="171">
        <f>D27</f>
        <v>15</v>
      </c>
      <c r="AC33" s="169">
        <f>G27</f>
        <v>0</v>
      </c>
      <c r="AD33" s="170">
        <f>F27</f>
        <v>0</v>
      </c>
      <c r="AE33" s="225">
        <v>1</v>
      </c>
      <c r="AF33" s="225"/>
      <c r="AG33" s="231">
        <f>L27</f>
        <v>14</v>
      </c>
      <c r="AH33" s="232"/>
      <c r="AI33" s="225">
        <f>J27</f>
        <v>30</v>
      </c>
      <c r="AJ33" s="226"/>
    </row>
    <row r="34" spans="1:36" ht="15.75" thickBot="1" x14ac:dyDescent="0.3">
      <c r="A34" s="153" t="s">
        <v>40</v>
      </c>
      <c r="B34" s="150">
        <v>15</v>
      </c>
      <c r="C34" s="156">
        <v>3</v>
      </c>
      <c r="D34" s="160">
        <v>15</v>
      </c>
      <c r="E34" s="161">
        <v>5</v>
      </c>
      <c r="F34" s="150"/>
      <c r="G34" s="161"/>
      <c r="H34" s="244">
        <v>2</v>
      </c>
      <c r="I34" s="245"/>
      <c r="J34" s="229">
        <f t="shared" si="0"/>
        <v>30</v>
      </c>
      <c r="K34" s="230"/>
      <c r="L34" s="229">
        <f t="shared" si="1"/>
        <v>8</v>
      </c>
      <c r="M34" s="235"/>
      <c r="W34" s="178"/>
      <c r="X34" s="168" t="s">
        <v>56</v>
      </c>
      <c r="Y34" s="169">
        <f>C31</f>
        <v>9</v>
      </c>
      <c r="Z34" s="170">
        <f>B31</f>
        <v>15</v>
      </c>
      <c r="AA34" s="171">
        <f>E31</f>
        <v>7</v>
      </c>
      <c r="AB34" s="171">
        <f>D31</f>
        <v>15</v>
      </c>
      <c r="AC34" s="169">
        <f>G31</f>
        <v>0</v>
      </c>
      <c r="AD34" s="170">
        <f>F31</f>
        <v>0</v>
      </c>
      <c r="AE34" s="225">
        <v>1</v>
      </c>
      <c r="AF34" s="225"/>
      <c r="AG34" s="231">
        <f>L31</f>
        <v>16</v>
      </c>
      <c r="AH34" s="232"/>
      <c r="AI34" s="225">
        <f>J31</f>
        <v>30</v>
      </c>
      <c r="AJ34" s="226"/>
    </row>
    <row r="35" spans="1:36" ht="15.75" thickBot="1" x14ac:dyDescent="0.3">
      <c r="A35" s="154" t="s">
        <v>41</v>
      </c>
      <c r="B35" s="151">
        <v>15</v>
      </c>
      <c r="C35" s="157">
        <v>6</v>
      </c>
      <c r="D35" s="162">
        <v>15</v>
      </c>
      <c r="E35" s="163">
        <v>7</v>
      </c>
      <c r="F35" s="151"/>
      <c r="G35" s="163"/>
      <c r="H35" s="246">
        <v>2</v>
      </c>
      <c r="I35" s="247"/>
      <c r="J35" s="241">
        <f t="shared" si="0"/>
        <v>30</v>
      </c>
      <c r="K35" s="243"/>
      <c r="L35" s="241">
        <f t="shared" si="1"/>
        <v>13</v>
      </c>
      <c r="M35" s="242"/>
      <c r="W35" s="178"/>
      <c r="X35" s="172" t="s">
        <v>57</v>
      </c>
      <c r="Y35" s="173">
        <f>C35</f>
        <v>6</v>
      </c>
      <c r="Z35" s="174">
        <f>B35</f>
        <v>15</v>
      </c>
      <c r="AA35" s="175">
        <f>E35</f>
        <v>7</v>
      </c>
      <c r="AB35" s="175">
        <f>D35</f>
        <v>15</v>
      </c>
      <c r="AC35" s="173">
        <f>G35</f>
        <v>0</v>
      </c>
      <c r="AD35" s="174">
        <f>F35</f>
        <v>0</v>
      </c>
      <c r="AE35" s="227">
        <v>1</v>
      </c>
      <c r="AF35" s="227"/>
      <c r="AG35" s="233">
        <f>L35</f>
        <v>13</v>
      </c>
      <c r="AH35" s="234"/>
      <c r="AI35" s="227">
        <f>J35</f>
        <v>30</v>
      </c>
      <c r="AJ35" s="228"/>
    </row>
    <row r="36" spans="1:36" ht="15.75" thickTop="1" x14ac:dyDescent="0.25"/>
  </sheetData>
  <mergeCells count="185">
    <mergeCell ref="A1:T1"/>
    <mergeCell ref="X1:AQ1"/>
    <mergeCell ref="B3:E3"/>
    <mergeCell ref="F3:I3"/>
    <mergeCell ref="J3:M3"/>
    <mergeCell ref="N3:Q3"/>
    <mergeCell ref="S3:T3"/>
    <mergeCell ref="Y3:AB3"/>
    <mergeCell ref="AC3:AF3"/>
    <mergeCell ref="AG3:AJ3"/>
    <mergeCell ref="AK3:AN3"/>
    <mergeCell ref="AP3:AQ3"/>
    <mergeCell ref="B4:E5"/>
    <mergeCell ref="R4:R5"/>
    <mergeCell ref="S4:S5"/>
    <mergeCell ref="T4:T5"/>
    <mergeCell ref="X4:X5"/>
    <mergeCell ref="Y4:AB5"/>
    <mergeCell ref="AO4:AO5"/>
    <mergeCell ref="A6:A7"/>
    <mergeCell ref="F6:I7"/>
    <mergeCell ref="R6:R7"/>
    <mergeCell ref="S6:S7"/>
    <mergeCell ref="T6:T7"/>
    <mergeCell ref="X6:X7"/>
    <mergeCell ref="D7:E7"/>
    <mergeCell ref="A8:A9"/>
    <mergeCell ref="J8:M9"/>
    <mergeCell ref="R8:R9"/>
    <mergeCell ref="S8:S9"/>
    <mergeCell ref="T8:T9"/>
    <mergeCell ref="X8:X9"/>
    <mergeCell ref="AP4:AP5"/>
    <mergeCell ref="AQ4:AQ5"/>
    <mergeCell ref="H5:I5"/>
    <mergeCell ref="L5:M5"/>
    <mergeCell ref="P5:Q5"/>
    <mergeCell ref="AE5:AF5"/>
    <mergeCell ref="AI5:AJ5"/>
    <mergeCell ref="AM5:AN5"/>
    <mergeCell ref="AC6:AF7"/>
    <mergeCell ref="AO6:AO7"/>
    <mergeCell ref="AP6:AP7"/>
    <mergeCell ref="AQ6:AQ7"/>
    <mergeCell ref="L7:M7"/>
    <mergeCell ref="P7:Q7"/>
    <mergeCell ref="AA7:AB7"/>
    <mergeCell ref="AI7:AJ7"/>
    <mergeCell ref="AM7:AN7"/>
    <mergeCell ref="A4:A5"/>
    <mergeCell ref="AG8:AJ9"/>
    <mergeCell ref="AO8:AO9"/>
    <mergeCell ref="AP8:AP9"/>
    <mergeCell ref="AK10:AN11"/>
    <mergeCell ref="AO10:AO11"/>
    <mergeCell ref="AP10:AP11"/>
    <mergeCell ref="AQ8:AQ9"/>
    <mergeCell ref="D9:E9"/>
    <mergeCell ref="H9:I9"/>
    <mergeCell ref="P9:Q9"/>
    <mergeCell ref="AA9:AB9"/>
    <mergeCell ref="AE9:AF9"/>
    <mergeCell ref="AM9:AN9"/>
    <mergeCell ref="AQ10:AQ11"/>
    <mergeCell ref="D11:E11"/>
    <mergeCell ref="H11:I11"/>
    <mergeCell ref="L11:M11"/>
    <mergeCell ref="AA11:AB11"/>
    <mergeCell ref="AE11:AF11"/>
    <mergeCell ref="AI11:AJ11"/>
    <mergeCell ref="A10:A11"/>
    <mergeCell ref="N10:Q11"/>
    <mergeCell ref="R10:R11"/>
    <mergeCell ref="S10:S11"/>
    <mergeCell ref="T10:T11"/>
    <mergeCell ref="X10:X11"/>
    <mergeCell ref="H21:I21"/>
    <mergeCell ref="J21:K21"/>
    <mergeCell ref="L21:M21"/>
    <mergeCell ref="A17:AJ17"/>
    <mergeCell ref="B19:C19"/>
    <mergeCell ref="D19:E19"/>
    <mergeCell ref="F19:G19"/>
    <mergeCell ref="H19:I19"/>
    <mergeCell ref="J19:K19"/>
    <mergeCell ref="L19:M19"/>
    <mergeCell ref="Y19:Z19"/>
    <mergeCell ref="AA19:AB19"/>
    <mergeCell ref="AC19:AD19"/>
    <mergeCell ref="AE21:AF21"/>
    <mergeCell ref="AG21:AH21"/>
    <mergeCell ref="AI21:AJ21"/>
    <mergeCell ref="AE19:AF19"/>
    <mergeCell ref="AG19:AH19"/>
    <mergeCell ref="AI19:AJ19"/>
    <mergeCell ref="H20:I20"/>
    <mergeCell ref="J20:K20"/>
    <mergeCell ref="L20:M20"/>
    <mergeCell ref="AE20:AF20"/>
    <mergeCell ref="AG20:AH20"/>
    <mergeCell ref="AI20:AJ20"/>
    <mergeCell ref="H23:I23"/>
    <mergeCell ref="J23:K23"/>
    <mergeCell ref="L23:M23"/>
    <mergeCell ref="AE23:AF23"/>
    <mergeCell ref="AG23:AH23"/>
    <mergeCell ref="AI23:AJ23"/>
    <mergeCell ref="H22:I22"/>
    <mergeCell ref="J22:K22"/>
    <mergeCell ref="L22:M22"/>
    <mergeCell ref="AE22:AF22"/>
    <mergeCell ref="AG22:AH22"/>
    <mergeCell ref="AI22:AJ22"/>
    <mergeCell ref="H25:I25"/>
    <mergeCell ref="J25:K25"/>
    <mergeCell ref="L25:M25"/>
    <mergeCell ref="AE25:AF25"/>
    <mergeCell ref="AG25:AH25"/>
    <mergeCell ref="AI25:AJ25"/>
    <mergeCell ref="H24:I24"/>
    <mergeCell ref="J24:K24"/>
    <mergeCell ref="L24:M24"/>
    <mergeCell ref="AE24:AF24"/>
    <mergeCell ref="AG24:AH24"/>
    <mergeCell ref="AI24:AJ24"/>
    <mergeCell ref="H27:I27"/>
    <mergeCell ref="J27:K27"/>
    <mergeCell ref="L27:M27"/>
    <mergeCell ref="AE27:AF27"/>
    <mergeCell ref="AG27:AH27"/>
    <mergeCell ref="AI27:AJ27"/>
    <mergeCell ref="H26:I26"/>
    <mergeCell ref="J26:K26"/>
    <mergeCell ref="L26:M26"/>
    <mergeCell ref="AE26:AF26"/>
    <mergeCell ref="AG26:AH26"/>
    <mergeCell ref="AI26:AJ26"/>
    <mergeCell ref="H29:I29"/>
    <mergeCell ref="J29:K29"/>
    <mergeCell ref="L29:M29"/>
    <mergeCell ref="AE29:AF29"/>
    <mergeCell ref="AG29:AH29"/>
    <mergeCell ref="AI29:AJ29"/>
    <mergeCell ref="H28:I28"/>
    <mergeCell ref="J28:K28"/>
    <mergeCell ref="L28:M28"/>
    <mergeCell ref="AE28:AF28"/>
    <mergeCell ref="AG28:AH28"/>
    <mergeCell ref="AI28:AJ28"/>
    <mergeCell ref="H31:I31"/>
    <mergeCell ref="J31:K31"/>
    <mergeCell ref="L31:M31"/>
    <mergeCell ref="AE31:AF31"/>
    <mergeCell ref="AG31:AH31"/>
    <mergeCell ref="AI31:AJ31"/>
    <mergeCell ref="H30:I30"/>
    <mergeCell ref="J30:K30"/>
    <mergeCell ref="L30:M30"/>
    <mergeCell ref="AE30:AF30"/>
    <mergeCell ref="AG30:AH30"/>
    <mergeCell ref="AI30:AJ30"/>
    <mergeCell ref="H33:I33"/>
    <mergeCell ref="J33:K33"/>
    <mergeCell ref="L33:M33"/>
    <mergeCell ref="AE33:AF33"/>
    <mergeCell ref="AG33:AH33"/>
    <mergeCell ref="AI33:AJ33"/>
    <mergeCell ref="H32:I32"/>
    <mergeCell ref="J32:K32"/>
    <mergeCell ref="L32:M32"/>
    <mergeCell ref="AE32:AF32"/>
    <mergeCell ref="AG32:AH32"/>
    <mergeCell ref="AI32:AJ32"/>
    <mergeCell ref="H35:I35"/>
    <mergeCell ref="J35:K35"/>
    <mergeCell ref="L35:M35"/>
    <mergeCell ref="AE35:AF35"/>
    <mergeCell ref="AG35:AH35"/>
    <mergeCell ref="AI35:AJ35"/>
    <mergeCell ref="H34:I34"/>
    <mergeCell ref="J34:K34"/>
    <mergeCell ref="L34:M34"/>
    <mergeCell ref="AE34:AF34"/>
    <mergeCell ref="AG34:AH34"/>
    <mergeCell ref="AI34:AJ3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N20" sqref="N20"/>
    </sheetView>
  </sheetViews>
  <sheetFormatPr defaultRowHeight="15" x14ac:dyDescent="0.25"/>
  <cols>
    <col min="1" max="1" width="16.5703125" customWidth="1"/>
    <col min="2" max="2" width="3.85546875" customWidth="1"/>
    <col min="3" max="3" width="4.85546875" customWidth="1"/>
    <col min="4" max="5" width="5.5703125" customWidth="1"/>
    <col min="9" max="9" width="10" customWidth="1"/>
  </cols>
  <sheetData>
    <row r="1" spans="1:11" ht="54" customHeight="1" x14ac:dyDescent="0.25">
      <c r="A1" s="219" t="s">
        <v>139</v>
      </c>
      <c r="B1" s="219"/>
      <c r="C1" s="219"/>
      <c r="D1" s="219"/>
      <c r="E1" s="219"/>
      <c r="F1" s="219"/>
      <c r="G1" s="219"/>
      <c r="H1" s="219"/>
    </row>
    <row r="2" spans="1:11" ht="15.75" thickBot="1" x14ac:dyDescent="0.3"/>
    <row r="3" spans="1:11" ht="63.75" customHeight="1" thickTop="1" thickBot="1" x14ac:dyDescent="0.3">
      <c r="A3" s="1" t="s">
        <v>0</v>
      </c>
      <c r="B3" s="222" t="s">
        <v>1</v>
      </c>
      <c r="C3" s="223"/>
      <c r="D3" s="220" t="s">
        <v>3</v>
      </c>
      <c r="E3" s="221"/>
      <c r="F3" s="2" t="s">
        <v>4</v>
      </c>
      <c r="H3" s="3" t="s">
        <v>5</v>
      </c>
      <c r="I3" s="180" t="s">
        <v>6</v>
      </c>
      <c r="J3" s="180" t="s">
        <v>7</v>
      </c>
      <c r="K3" s="5" t="s">
        <v>8</v>
      </c>
    </row>
    <row r="4" spans="1:11" ht="16.5" thickTop="1" thickBot="1" x14ac:dyDescent="0.3">
      <c r="A4" s="214" t="s">
        <v>159</v>
      </c>
      <c r="B4" s="189">
        <f>'Tab wyników S-3'!R4</f>
        <v>4</v>
      </c>
      <c r="C4" s="190"/>
      <c r="D4" s="195">
        <f>'Tab wyników S-3'!S4</f>
        <v>78</v>
      </c>
      <c r="E4" s="198">
        <f>'Tab wyników S-3'!T4</f>
        <v>206</v>
      </c>
      <c r="F4" s="201" t="s">
        <v>205</v>
      </c>
      <c r="H4" s="185">
        <v>3</v>
      </c>
      <c r="I4" s="183">
        <v>12</v>
      </c>
      <c r="J4" s="183">
        <f>H4/I4</f>
        <v>0.25</v>
      </c>
      <c r="K4" s="184">
        <f>D4/E4</f>
        <v>0.37864077669902912</v>
      </c>
    </row>
    <row r="5" spans="1:11" ht="15.75" thickBot="1" x14ac:dyDescent="0.3">
      <c r="A5" s="215"/>
      <c r="B5" s="191"/>
      <c r="C5" s="192"/>
      <c r="D5" s="196"/>
      <c r="E5" s="199"/>
      <c r="F5" s="202"/>
      <c r="H5" s="185"/>
      <c r="I5" s="183"/>
      <c r="J5" s="183"/>
      <c r="K5" s="184"/>
    </row>
    <row r="6" spans="1:11" ht="15.75" thickBot="1" x14ac:dyDescent="0.3">
      <c r="A6" s="215"/>
      <c r="B6" s="191"/>
      <c r="C6" s="192"/>
      <c r="D6" s="196"/>
      <c r="E6" s="199"/>
      <c r="F6" s="202"/>
      <c r="H6" s="185"/>
      <c r="I6" s="183"/>
      <c r="J6" s="183"/>
      <c r="K6" s="184"/>
    </row>
    <row r="7" spans="1:11" ht="15.75" thickBot="1" x14ac:dyDescent="0.3">
      <c r="A7" s="216"/>
      <c r="B7" s="193"/>
      <c r="C7" s="194"/>
      <c r="D7" s="197"/>
      <c r="E7" s="200"/>
      <c r="F7" s="203"/>
      <c r="H7" s="185"/>
      <c r="I7" s="183"/>
      <c r="J7" s="183"/>
      <c r="K7" s="184"/>
    </row>
    <row r="8" spans="1:11" ht="16.5" thickTop="1" thickBot="1" x14ac:dyDescent="0.3">
      <c r="A8" s="214" t="s">
        <v>160</v>
      </c>
      <c r="B8" s="189">
        <f>'Tab wyników S-3'!R6</f>
        <v>12</v>
      </c>
      <c r="C8" s="190"/>
      <c r="D8" s="207">
        <f>'Tab wyników S-3'!S6</f>
        <v>218</v>
      </c>
      <c r="E8" s="209">
        <f>'Tab wyników S-3'!T6</f>
        <v>174</v>
      </c>
      <c r="F8" s="201" t="s">
        <v>201</v>
      </c>
      <c r="H8" s="185">
        <v>11</v>
      </c>
      <c r="I8" s="183">
        <v>6</v>
      </c>
      <c r="J8" s="183">
        <f t="shared" ref="J8" si="0">H8/I8</f>
        <v>1.8333333333333333</v>
      </c>
      <c r="K8" s="184">
        <f t="shared" ref="K8" si="1">D8/E8</f>
        <v>1.2528735632183907</v>
      </c>
    </row>
    <row r="9" spans="1:11" ht="15.75" thickBot="1" x14ac:dyDescent="0.3">
      <c r="A9" s="215"/>
      <c r="B9" s="191"/>
      <c r="C9" s="192"/>
      <c r="D9" s="208"/>
      <c r="E9" s="210"/>
      <c r="F9" s="202"/>
      <c r="H9" s="185"/>
      <c r="I9" s="183"/>
      <c r="J9" s="183"/>
      <c r="K9" s="184"/>
    </row>
    <row r="10" spans="1:11" ht="15.75" thickBot="1" x14ac:dyDescent="0.3">
      <c r="A10" s="215"/>
      <c r="B10" s="191"/>
      <c r="C10" s="192"/>
      <c r="D10" s="208"/>
      <c r="E10" s="210"/>
      <c r="F10" s="202"/>
      <c r="H10" s="185"/>
      <c r="I10" s="183"/>
      <c r="J10" s="183"/>
      <c r="K10" s="184"/>
    </row>
    <row r="11" spans="1:11" ht="15.75" thickBot="1" x14ac:dyDescent="0.3">
      <c r="A11" s="216"/>
      <c r="B11" s="193"/>
      <c r="C11" s="194"/>
      <c r="D11" s="217"/>
      <c r="E11" s="218"/>
      <c r="F11" s="203"/>
      <c r="H11" s="185"/>
      <c r="I11" s="183"/>
      <c r="J11" s="183"/>
      <c r="K11" s="184"/>
    </row>
    <row r="12" spans="1:11" ht="16.5" thickTop="1" thickBot="1" x14ac:dyDescent="0.3">
      <c r="A12" s="214" t="s">
        <v>161</v>
      </c>
      <c r="B12" s="189">
        <f>'Tab wyników S-3'!R8</f>
        <v>4</v>
      </c>
      <c r="C12" s="190"/>
      <c r="D12" s="207">
        <f>'Tab wyników S-3'!S8</f>
        <v>63</v>
      </c>
      <c r="E12" s="209">
        <f>'Tab wyników S-3'!T8</f>
        <v>216</v>
      </c>
      <c r="F12" s="201" t="s">
        <v>206</v>
      </c>
      <c r="H12" s="185">
        <v>2</v>
      </c>
      <c r="I12" s="183">
        <v>13</v>
      </c>
      <c r="J12" s="183">
        <f t="shared" ref="J12" si="2">H12/I12</f>
        <v>0.15384615384615385</v>
      </c>
      <c r="K12" s="184">
        <f t="shared" ref="K12" si="3">D12/E12</f>
        <v>0.29166666666666669</v>
      </c>
    </row>
    <row r="13" spans="1:11" ht="15.75" thickBot="1" x14ac:dyDescent="0.3">
      <c r="A13" s="215"/>
      <c r="B13" s="191"/>
      <c r="C13" s="192"/>
      <c r="D13" s="208"/>
      <c r="E13" s="210"/>
      <c r="F13" s="202"/>
      <c r="H13" s="185"/>
      <c r="I13" s="183"/>
      <c r="J13" s="183"/>
      <c r="K13" s="184"/>
    </row>
    <row r="14" spans="1:11" ht="15.75" thickBot="1" x14ac:dyDescent="0.3">
      <c r="A14" s="215"/>
      <c r="B14" s="191"/>
      <c r="C14" s="192"/>
      <c r="D14" s="208"/>
      <c r="E14" s="210"/>
      <c r="F14" s="202"/>
      <c r="H14" s="185"/>
      <c r="I14" s="183"/>
      <c r="J14" s="183"/>
      <c r="K14" s="184"/>
    </row>
    <row r="15" spans="1:11" ht="15.75" thickBot="1" x14ac:dyDescent="0.3">
      <c r="A15" s="216"/>
      <c r="B15" s="193"/>
      <c r="C15" s="194"/>
      <c r="D15" s="208"/>
      <c r="E15" s="210"/>
      <c r="F15" s="202"/>
      <c r="H15" s="185"/>
      <c r="I15" s="183"/>
      <c r="J15" s="183"/>
      <c r="K15" s="184"/>
    </row>
    <row r="16" spans="1:11" ht="16.5" thickTop="1" thickBot="1" x14ac:dyDescent="0.3">
      <c r="A16" s="214" t="s">
        <v>162</v>
      </c>
      <c r="B16" s="189">
        <f>'Tab wyników S-3'!R10</f>
        <v>14</v>
      </c>
      <c r="C16" s="190"/>
      <c r="D16" s="213">
        <f>'Tab wyników S-3'!S10</f>
        <v>211</v>
      </c>
      <c r="E16" s="212">
        <f>'Tab wyników S-3'!T10</f>
        <v>104</v>
      </c>
      <c r="F16" s="211" t="s">
        <v>199</v>
      </c>
      <c r="H16" s="186"/>
      <c r="I16" s="204"/>
      <c r="J16" s="183" t="e">
        <f t="shared" ref="J16" si="4">H16/I16</f>
        <v>#DIV/0!</v>
      </c>
      <c r="K16" s="184">
        <f t="shared" ref="K16" si="5">D16/E16</f>
        <v>2.0288461538461537</v>
      </c>
    </row>
    <row r="17" spans="1:11" ht="16.5" thickTop="1" thickBot="1" x14ac:dyDescent="0.3">
      <c r="A17" s="215"/>
      <c r="B17" s="191"/>
      <c r="C17" s="192"/>
      <c r="D17" s="213"/>
      <c r="E17" s="212"/>
      <c r="F17" s="211"/>
      <c r="H17" s="187"/>
      <c r="I17" s="205"/>
      <c r="J17" s="183"/>
      <c r="K17" s="184"/>
    </row>
    <row r="18" spans="1:11" ht="16.5" thickTop="1" thickBot="1" x14ac:dyDescent="0.3">
      <c r="A18" s="215"/>
      <c r="B18" s="191"/>
      <c r="C18" s="192"/>
      <c r="D18" s="213"/>
      <c r="E18" s="212"/>
      <c r="F18" s="211"/>
      <c r="H18" s="187"/>
      <c r="I18" s="205"/>
      <c r="J18" s="183"/>
      <c r="K18" s="184"/>
    </row>
    <row r="19" spans="1:11" ht="16.5" thickTop="1" thickBot="1" x14ac:dyDescent="0.3">
      <c r="A19" s="216"/>
      <c r="B19" s="193"/>
      <c r="C19" s="194"/>
      <c r="D19" s="213"/>
      <c r="E19" s="212"/>
      <c r="F19" s="211"/>
      <c r="H19" s="188"/>
      <c r="I19" s="206"/>
      <c r="J19" s="183"/>
      <c r="K19" s="184"/>
    </row>
    <row r="20" spans="1:11" ht="16.5" thickTop="1" thickBot="1" x14ac:dyDescent="0.3">
      <c r="A20" s="214" t="s">
        <v>163</v>
      </c>
      <c r="B20" s="189">
        <f>'Tab wyników S-3'!AO4</f>
        <v>10</v>
      </c>
      <c r="C20" s="190"/>
      <c r="D20" s="213">
        <f>'Tab wyników S-3'!AP4</f>
        <v>147</v>
      </c>
      <c r="E20" s="212">
        <f>'Tab wyników S-3'!AQ4</f>
        <v>140</v>
      </c>
      <c r="F20" s="211" t="s">
        <v>203</v>
      </c>
      <c r="H20" s="186"/>
      <c r="I20" s="204"/>
      <c r="J20" s="183" t="e">
        <f t="shared" ref="J20" si="6">H20/I20</f>
        <v>#DIV/0!</v>
      </c>
      <c r="K20" s="184">
        <f t="shared" ref="K20" si="7">D20/E20</f>
        <v>1.05</v>
      </c>
    </row>
    <row r="21" spans="1:11" ht="16.5" thickTop="1" thickBot="1" x14ac:dyDescent="0.3">
      <c r="A21" s="215"/>
      <c r="B21" s="191"/>
      <c r="C21" s="192"/>
      <c r="D21" s="213"/>
      <c r="E21" s="212"/>
      <c r="F21" s="211"/>
      <c r="H21" s="187"/>
      <c r="I21" s="205"/>
      <c r="J21" s="183"/>
      <c r="K21" s="184"/>
    </row>
    <row r="22" spans="1:11" ht="16.5" thickTop="1" thickBot="1" x14ac:dyDescent="0.3">
      <c r="A22" s="215"/>
      <c r="B22" s="191"/>
      <c r="C22" s="192"/>
      <c r="D22" s="213"/>
      <c r="E22" s="212"/>
      <c r="F22" s="211"/>
      <c r="H22" s="187"/>
      <c r="I22" s="205"/>
      <c r="J22" s="183"/>
      <c r="K22" s="184"/>
    </row>
    <row r="23" spans="1:11" ht="16.5" thickTop="1" thickBot="1" x14ac:dyDescent="0.3">
      <c r="A23" s="216"/>
      <c r="B23" s="193"/>
      <c r="C23" s="194"/>
      <c r="D23" s="213"/>
      <c r="E23" s="212"/>
      <c r="F23" s="211"/>
      <c r="H23" s="188"/>
      <c r="I23" s="206"/>
      <c r="J23" s="183"/>
      <c r="K23" s="184"/>
    </row>
    <row r="24" spans="1:11" ht="16.5" thickTop="1" thickBot="1" x14ac:dyDescent="0.3">
      <c r="A24" s="224" t="s">
        <v>164</v>
      </c>
      <c r="B24" s="189">
        <f>'Tab wyników S-3'!AO6</f>
        <v>12</v>
      </c>
      <c r="C24" s="190"/>
      <c r="D24" s="213">
        <f>'Tab wyników S-3'!AP6</f>
        <v>205</v>
      </c>
      <c r="E24" s="212">
        <f>'Tab wyników S-3'!AQ6</f>
        <v>142</v>
      </c>
      <c r="F24" s="211" t="s">
        <v>200</v>
      </c>
      <c r="H24" s="186">
        <v>11</v>
      </c>
      <c r="I24" s="204">
        <v>6</v>
      </c>
      <c r="J24" s="183">
        <f t="shared" ref="J24" si="8">H24/I24</f>
        <v>1.8333333333333333</v>
      </c>
      <c r="K24" s="184">
        <f t="shared" ref="K24" si="9">D24/E24</f>
        <v>1.443661971830986</v>
      </c>
    </row>
    <row r="25" spans="1:11" ht="16.5" thickTop="1" thickBot="1" x14ac:dyDescent="0.3">
      <c r="A25" s="224"/>
      <c r="B25" s="191"/>
      <c r="C25" s="192"/>
      <c r="D25" s="213"/>
      <c r="E25" s="212"/>
      <c r="F25" s="211"/>
      <c r="H25" s="187"/>
      <c r="I25" s="205"/>
      <c r="J25" s="183"/>
      <c r="K25" s="184"/>
    </row>
    <row r="26" spans="1:11" ht="16.5" thickTop="1" thickBot="1" x14ac:dyDescent="0.3">
      <c r="A26" s="224"/>
      <c r="B26" s="191"/>
      <c r="C26" s="192"/>
      <c r="D26" s="213"/>
      <c r="E26" s="212"/>
      <c r="F26" s="211"/>
      <c r="H26" s="187"/>
      <c r="I26" s="205"/>
      <c r="J26" s="183"/>
      <c r="K26" s="184"/>
    </row>
    <row r="27" spans="1:11" ht="16.5" thickTop="1" thickBot="1" x14ac:dyDescent="0.3">
      <c r="A27" s="224"/>
      <c r="B27" s="193"/>
      <c r="C27" s="194"/>
      <c r="D27" s="213"/>
      <c r="E27" s="212"/>
      <c r="F27" s="211"/>
      <c r="H27" s="188"/>
      <c r="I27" s="206"/>
      <c r="J27" s="183"/>
      <c r="K27" s="184"/>
    </row>
    <row r="28" spans="1:11" ht="16.5" thickTop="1" thickBot="1" x14ac:dyDescent="0.3">
      <c r="A28" s="214" t="s">
        <v>165</v>
      </c>
      <c r="B28" s="189">
        <f>'Tab wyników S-3'!AO8</f>
        <v>11</v>
      </c>
      <c r="C28" s="190"/>
      <c r="D28" s="208">
        <f>'Tab wyników S-3'!AP8</f>
        <v>204</v>
      </c>
      <c r="E28" s="210">
        <f>'Tab wyników S-3'!AQ8</f>
        <v>153</v>
      </c>
      <c r="F28" s="202" t="s">
        <v>202</v>
      </c>
      <c r="H28" s="186"/>
      <c r="I28" s="204"/>
      <c r="J28" s="183" t="e">
        <f t="shared" ref="J28" si="10">H28/I28</f>
        <v>#DIV/0!</v>
      </c>
      <c r="K28" s="184">
        <f t="shared" ref="K28" si="11">D28/E28</f>
        <v>1.3333333333333333</v>
      </c>
    </row>
    <row r="29" spans="1:11" ht="15.75" thickBot="1" x14ac:dyDescent="0.3">
      <c r="A29" s="215"/>
      <c r="B29" s="191"/>
      <c r="C29" s="192"/>
      <c r="D29" s="208"/>
      <c r="E29" s="210"/>
      <c r="F29" s="202"/>
      <c r="H29" s="187"/>
      <c r="I29" s="205"/>
      <c r="J29" s="183"/>
      <c r="K29" s="184"/>
    </row>
    <row r="30" spans="1:11" ht="15.75" thickBot="1" x14ac:dyDescent="0.3">
      <c r="A30" s="215"/>
      <c r="B30" s="191"/>
      <c r="C30" s="192"/>
      <c r="D30" s="208"/>
      <c r="E30" s="210"/>
      <c r="F30" s="202"/>
      <c r="H30" s="187"/>
      <c r="I30" s="205"/>
      <c r="J30" s="183"/>
      <c r="K30" s="184"/>
    </row>
    <row r="31" spans="1:11" ht="15.75" thickBot="1" x14ac:dyDescent="0.3">
      <c r="A31" s="216"/>
      <c r="B31" s="193"/>
      <c r="C31" s="194"/>
      <c r="D31" s="217"/>
      <c r="E31" s="218"/>
      <c r="F31" s="203"/>
      <c r="H31" s="188"/>
      <c r="I31" s="206"/>
      <c r="J31" s="183"/>
      <c r="K31" s="184"/>
    </row>
    <row r="32" spans="1:11" ht="16.5" thickTop="1" thickBot="1" x14ac:dyDescent="0.3">
      <c r="A32" s="214" t="s">
        <v>166</v>
      </c>
      <c r="B32" s="189">
        <f>'Tab wyników S-3'!AO10</f>
        <v>9</v>
      </c>
      <c r="C32" s="190"/>
      <c r="D32" s="207">
        <f>'Tab wyników S-3'!AP10</f>
        <v>130</v>
      </c>
      <c r="E32" s="209">
        <f>'Tab wyników S-3'!AQ10</f>
        <v>151</v>
      </c>
      <c r="F32" s="201" t="s">
        <v>204</v>
      </c>
      <c r="H32" s="185"/>
      <c r="I32" s="183"/>
      <c r="J32" s="183" t="e">
        <f t="shared" ref="J32" si="12">H32/I32</f>
        <v>#DIV/0!</v>
      </c>
      <c r="K32" s="184">
        <f t="shared" ref="K32" si="13">D32/E32</f>
        <v>0.86092715231788075</v>
      </c>
    </row>
    <row r="33" spans="1:11" ht="15.75" thickBot="1" x14ac:dyDescent="0.3">
      <c r="A33" s="215"/>
      <c r="B33" s="191"/>
      <c r="C33" s="192"/>
      <c r="D33" s="208"/>
      <c r="E33" s="210"/>
      <c r="F33" s="202"/>
      <c r="H33" s="185"/>
      <c r="I33" s="183"/>
      <c r="J33" s="183"/>
      <c r="K33" s="184"/>
    </row>
    <row r="34" spans="1:11" ht="15.75" thickBot="1" x14ac:dyDescent="0.3">
      <c r="A34" s="215"/>
      <c r="B34" s="191"/>
      <c r="C34" s="192"/>
      <c r="D34" s="208"/>
      <c r="E34" s="210"/>
      <c r="F34" s="202"/>
      <c r="H34" s="185"/>
      <c r="I34" s="183"/>
      <c r="J34" s="183"/>
      <c r="K34" s="184"/>
    </row>
    <row r="35" spans="1:11" ht="15.75" thickBot="1" x14ac:dyDescent="0.3">
      <c r="A35" s="216"/>
      <c r="B35" s="193"/>
      <c r="C35" s="194"/>
      <c r="D35" s="217"/>
      <c r="E35" s="218"/>
      <c r="F35" s="203"/>
      <c r="H35" s="185"/>
      <c r="I35" s="183"/>
      <c r="J35" s="183"/>
      <c r="K35" s="184"/>
    </row>
    <row r="36" spans="1:11" ht="15.75" thickTop="1" x14ac:dyDescent="0.25"/>
  </sheetData>
  <mergeCells count="75">
    <mergeCell ref="A1:H1"/>
    <mergeCell ref="B3:C3"/>
    <mergeCell ref="D3:E3"/>
    <mergeCell ref="A4:A7"/>
    <mergeCell ref="B4:C7"/>
    <mergeCell ref="D4:D7"/>
    <mergeCell ref="E4:E7"/>
    <mergeCell ref="F4:F7"/>
    <mergeCell ref="H4:H7"/>
    <mergeCell ref="J12:J15"/>
    <mergeCell ref="K12:K15"/>
    <mergeCell ref="A8:A11"/>
    <mergeCell ref="B8:C11"/>
    <mergeCell ref="D8:D11"/>
    <mergeCell ref="E8:E11"/>
    <mergeCell ref="F8:F11"/>
    <mergeCell ref="I4:I7"/>
    <mergeCell ref="J4:J7"/>
    <mergeCell ref="K4:K7"/>
    <mergeCell ref="H8:H11"/>
    <mergeCell ref="I8:I11"/>
    <mergeCell ref="J8:J11"/>
    <mergeCell ref="K8:K11"/>
    <mergeCell ref="H16:H19"/>
    <mergeCell ref="I16:I19"/>
    <mergeCell ref="J16:J19"/>
    <mergeCell ref="K16:K19"/>
    <mergeCell ref="A12:A15"/>
    <mergeCell ref="B12:C15"/>
    <mergeCell ref="D12:D15"/>
    <mergeCell ref="A16:A19"/>
    <mergeCell ref="B16:C19"/>
    <mergeCell ref="D16:D19"/>
    <mergeCell ref="E16:E19"/>
    <mergeCell ref="F16:F19"/>
    <mergeCell ref="E12:E15"/>
    <mergeCell ref="F12:F15"/>
    <mergeCell ref="H12:H15"/>
    <mergeCell ref="I12:I15"/>
    <mergeCell ref="I20:I23"/>
    <mergeCell ref="J20:J23"/>
    <mergeCell ref="K20:K23"/>
    <mergeCell ref="A24:A27"/>
    <mergeCell ref="B24:C27"/>
    <mergeCell ref="D24:D27"/>
    <mergeCell ref="E24:E27"/>
    <mergeCell ref="F24:F27"/>
    <mergeCell ref="H24:H27"/>
    <mergeCell ref="I24:I27"/>
    <mergeCell ref="A20:A23"/>
    <mergeCell ref="B20:C23"/>
    <mergeCell ref="D20:D23"/>
    <mergeCell ref="E20:E23"/>
    <mergeCell ref="F20:F23"/>
    <mergeCell ref="H20:H23"/>
    <mergeCell ref="J24:J27"/>
    <mergeCell ref="K24:K27"/>
    <mergeCell ref="A28:A31"/>
    <mergeCell ref="B28:C31"/>
    <mergeCell ref="D28:D31"/>
    <mergeCell ref="E28:E31"/>
    <mergeCell ref="F28:F31"/>
    <mergeCell ref="H28:H31"/>
    <mergeCell ref="I28:I31"/>
    <mergeCell ref="J28:J31"/>
    <mergeCell ref="K28:K31"/>
    <mergeCell ref="H32:H35"/>
    <mergeCell ref="I32:I35"/>
    <mergeCell ref="J32:J35"/>
    <mergeCell ref="K32:K35"/>
    <mergeCell ref="A32:A35"/>
    <mergeCell ref="B32:C35"/>
    <mergeCell ref="D32:D35"/>
    <mergeCell ref="E32:E35"/>
    <mergeCell ref="F32:F3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showZeros="0" topLeftCell="A16" workbookViewId="0">
      <selection activeCell="AC29" sqref="AC29"/>
    </sheetView>
  </sheetViews>
  <sheetFormatPr defaultRowHeight="15" x14ac:dyDescent="0.25"/>
  <cols>
    <col min="1" max="1" width="20.28515625" customWidth="1"/>
    <col min="2" max="2" width="4" customWidth="1"/>
    <col min="3" max="4" width="3.85546875" customWidth="1"/>
    <col min="5" max="5" width="4" customWidth="1"/>
    <col min="6" max="8" width="4.140625" customWidth="1"/>
    <col min="9" max="9" width="4.28515625" customWidth="1"/>
    <col min="10" max="10" width="4.140625" customWidth="1"/>
    <col min="11" max="11" width="4" customWidth="1"/>
    <col min="12" max="12" width="4.28515625" customWidth="1"/>
    <col min="13" max="13" width="4" customWidth="1"/>
    <col min="14" max="14" width="4.140625" customWidth="1"/>
    <col min="15" max="15" width="4" customWidth="1"/>
    <col min="16" max="17" width="4.140625" customWidth="1"/>
    <col min="18" max="18" width="6.85546875" customWidth="1"/>
    <col min="19" max="19" width="5.42578125" customWidth="1"/>
    <col min="20" max="20" width="5.7109375" customWidth="1"/>
    <col min="21" max="21" width="4.28515625" customWidth="1"/>
    <col min="22" max="22" width="1.140625" customWidth="1"/>
    <col min="23" max="23" width="3.42578125" customWidth="1"/>
    <col min="24" max="24" width="19.42578125" customWidth="1"/>
    <col min="25" max="27" width="4.140625" customWidth="1"/>
    <col min="28" max="28" width="4.42578125" customWidth="1"/>
    <col min="29" max="29" width="4.28515625" customWidth="1"/>
    <col min="30" max="30" width="3.85546875" customWidth="1"/>
    <col min="31" max="31" width="4.140625" customWidth="1"/>
    <col min="32" max="32" width="4.28515625" customWidth="1"/>
    <col min="33" max="35" width="4" customWidth="1"/>
    <col min="36" max="36" width="3.85546875" customWidth="1"/>
    <col min="37" max="37" width="4" customWidth="1"/>
    <col min="38" max="38" width="3.7109375" customWidth="1"/>
    <col min="39" max="39" width="3.85546875" customWidth="1"/>
    <col min="40" max="40" width="3.7109375" customWidth="1"/>
    <col min="41" max="41" width="7.140625" customWidth="1"/>
    <col min="42" max="42" width="5" customWidth="1"/>
    <col min="43" max="43" width="5.140625" customWidth="1"/>
  </cols>
  <sheetData>
    <row r="1" spans="1:43" ht="36" customHeight="1" x14ac:dyDescent="0.25">
      <c r="A1" s="219" t="s">
        <v>140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146"/>
      <c r="W1" s="178"/>
      <c r="X1" s="219" t="s">
        <v>140</v>
      </c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</row>
    <row r="2" spans="1:43" ht="15.75" thickBot="1" x14ac:dyDescent="0.3">
      <c r="W2" s="178"/>
    </row>
    <row r="3" spans="1:43" ht="42" customHeight="1" thickTop="1" thickBot="1" x14ac:dyDescent="0.3">
      <c r="A3" s="1" t="s">
        <v>0</v>
      </c>
      <c r="B3" s="264">
        <v>1</v>
      </c>
      <c r="C3" s="265"/>
      <c r="D3" s="265"/>
      <c r="E3" s="266"/>
      <c r="F3" s="264">
        <v>2</v>
      </c>
      <c r="G3" s="265"/>
      <c r="H3" s="265"/>
      <c r="I3" s="266"/>
      <c r="J3" s="264">
        <v>3</v>
      </c>
      <c r="K3" s="265"/>
      <c r="L3" s="265"/>
      <c r="M3" s="266"/>
      <c r="N3" s="264">
        <v>4</v>
      </c>
      <c r="O3" s="265"/>
      <c r="P3" s="265"/>
      <c r="Q3" s="266"/>
      <c r="R3" s="179" t="s">
        <v>14</v>
      </c>
      <c r="S3" s="220" t="s">
        <v>15</v>
      </c>
      <c r="T3" s="267"/>
      <c r="W3" s="178"/>
      <c r="X3" s="1" t="s">
        <v>0</v>
      </c>
      <c r="Y3" s="264">
        <v>1</v>
      </c>
      <c r="Z3" s="265"/>
      <c r="AA3" s="265"/>
      <c r="AB3" s="266"/>
      <c r="AC3" s="264">
        <v>2</v>
      </c>
      <c r="AD3" s="265"/>
      <c r="AE3" s="265"/>
      <c r="AF3" s="266"/>
      <c r="AG3" s="264">
        <v>3</v>
      </c>
      <c r="AH3" s="265"/>
      <c r="AI3" s="265"/>
      <c r="AJ3" s="266"/>
      <c r="AK3" s="264">
        <v>4</v>
      </c>
      <c r="AL3" s="265"/>
      <c r="AM3" s="265"/>
      <c r="AN3" s="266"/>
      <c r="AO3" s="179" t="s">
        <v>14</v>
      </c>
      <c r="AP3" s="220" t="s">
        <v>15</v>
      </c>
      <c r="AQ3" s="267"/>
    </row>
    <row r="4" spans="1:43" ht="16.5" thickTop="1" thickBot="1" x14ac:dyDescent="0.3">
      <c r="A4" s="214" t="s">
        <v>167</v>
      </c>
      <c r="B4" s="268"/>
      <c r="C4" s="269"/>
      <c r="D4" s="269"/>
      <c r="E4" s="270"/>
      <c r="F4" s="73">
        <v>13</v>
      </c>
      <c r="G4" s="74">
        <v>15</v>
      </c>
      <c r="H4" s="75">
        <v>4</v>
      </c>
      <c r="I4" s="79">
        <v>11</v>
      </c>
      <c r="J4" s="73">
        <v>15</v>
      </c>
      <c r="K4" s="76">
        <v>4</v>
      </c>
      <c r="L4" s="75"/>
      <c r="M4" s="80"/>
      <c r="N4" s="73">
        <v>6</v>
      </c>
      <c r="O4" s="76">
        <v>15</v>
      </c>
      <c r="P4" s="75"/>
      <c r="Q4" s="80"/>
      <c r="R4" s="258">
        <f>P5+L5+H5+H20+H21+H22+H23</f>
        <v>4</v>
      </c>
      <c r="S4" s="207">
        <f>J4+J5+L4+N4+N5+P4+H4+F4+F5+J20+J21+J22+J23</f>
        <v>78</v>
      </c>
      <c r="T4" s="262">
        <f>K5+K4+M4+O5+O4+Q4+I4+G4+G5+L20+L21+L22+L23</f>
        <v>206</v>
      </c>
      <c r="U4" t="s">
        <v>17</v>
      </c>
      <c r="W4" s="178" t="s">
        <v>21</v>
      </c>
      <c r="X4" s="214" t="s">
        <v>163</v>
      </c>
      <c r="Y4" s="268"/>
      <c r="Z4" s="269"/>
      <c r="AA4" s="269"/>
      <c r="AB4" s="270"/>
      <c r="AC4" s="73">
        <v>9</v>
      </c>
      <c r="AD4" s="74">
        <v>15</v>
      </c>
      <c r="AE4" s="75">
        <v>4</v>
      </c>
      <c r="AF4" s="79">
        <v>11</v>
      </c>
      <c r="AG4" s="73">
        <v>17</v>
      </c>
      <c r="AH4" s="76">
        <v>15</v>
      </c>
      <c r="AI4" s="75">
        <v>6</v>
      </c>
      <c r="AJ4" s="80">
        <v>11</v>
      </c>
      <c r="AK4" s="73">
        <v>15</v>
      </c>
      <c r="AL4" s="76">
        <v>4</v>
      </c>
      <c r="AM4" s="75"/>
      <c r="AN4" s="80"/>
      <c r="AO4" s="258">
        <f>AM5+AI5+AE5+AE20+AE21+AE22+AE23</f>
        <v>10</v>
      </c>
      <c r="AP4" s="207">
        <f>AG4+AG5+AI4+AK4+AK5+AM4+AE4+AC4+AC5+AG20+AG21+AG22+AG23</f>
        <v>147</v>
      </c>
      <c r="AQ4" s="262">
        <f>AH5+AH4+AJ4+AL5+AL4+AN4+AF4+AD4+AD5+AI20+AI21+AI23+AI22</f>
        <v>140</v>
      </c>
    </row>
    <row r="5" spans="1:43" ht="15.75" thickBot="1" x14ac:dyDescent="0.3">
      <c r="A5" s="215"/>
      <c r="B5" s="271"/>
      <c r="C5" s="272"/>
      <c r="D5" s="272"/>
      <c r="E5" s="273"/>
      <c r="F5" s="77">
        <v>15</v>
      </c>
      <c r="G5" s="78">
        <v>12</v>
      </c>
      <c r="H5" s="275">
        <f>IF(AND(F4=0,F5=0),0,1)*0+IF(AND(F4&gt;G4,F5&gt;G5),1,0)*2+IF(AND(F4&lt;G4,F5&lt;G5),1,0)*IF(AND(F4=0,F5=0),0,1)+IF(H4&gt;I4,1,0)*2+IF(H4&lt;I4,1,0)*1</f>
        <v>1</v>
      </c>
      <c r="I5" s="276"/>
      <c r="J5" s="77">
        <v>16</v>
      </c>
      <c r="K5" s="78">
        <v>14</v>
      </c>
      <c r="L5" s="275">
        <f>IF(AND(J4=0,J5=0),0,1)*0+IF(AND(J4&gt;K4,J5&gt;K5),1,0)*2+IF(AND(J4&lt;K4,J5&lt;K5),1,0)*IF(AND(J4=0,J5=0),0,1)+IF(L4&gt;M4,1,0)*2+IF(L4&lt;M4,1,0)*1</f>
        <v>2</v>
      </c>
      <c r="M5" s="276"/>
      <c r="N5" s="77">
        <v>9</v>
      </c>
      <c r="O5" s="78">
        <v>15</v>
      </c>
      <c r="P5" s="275">
        <f>IF(AND(N4=0,N5=0),0,1)*0+IF(AND(N4&gt;O4,N5&gt;O5),1,0)*2+IF(AND(N4&lt;O4,N5&lt;O5),1,0)*IF(AND(N4=0,N5=0),0,1)+IF(P4&gt;Q4,1,0)*2+IF(P4&lt;Q4,1,0)*1</f>
        <v>1</v>
      </c>
      <c r="Q5" s="276"/>
      <c r="R5" s="274"/>
      <c r="S5" s="280"/>
      <c r="T5" s="281"/>
      <c r="W5" s="178"/>
      <c r="X5" s="215"/>
      <c r="Y5" s="271"/>
      <c r="Z5" s="272"/>
      <c r="AA5" s="272"/>
      <c r="AB5" s="273"/>
      <c r="AC5" s="77">
        <v>15</v>
      </c>
      <c r="AD5" s="78">
        <v>4</v>
      </c>
      <c r="AE5" s="275">
        <f>IF(AND(AC4=0,AC5=0),0,1)*0+IF(AND(AC4&gt;AD4,AC5&gt;AD5),1,0)*2+IF(AND(AC4&lt;AD4,AC5&lt;AD5),1,0)*IF(AND(AC4=0,AC5=0),0,1)+IF(AE4&gt;AF4,1,0)*2+IF(AE4&lt;AF4,1,0)*1</f>
        <v>1</v>
      </c>
      <c r="AF5" s="276"/>
      <c r="AG5" s="77">
        <v>10</v>
      </c>
      <c r="AH5" s="78">
        <v>15</v>
      </c>
      <c r="AI5" s="275">
        <f>IF(AND(AG4=0,AG5=0),0,1)*0+IF(AND(AG4&gt;AH4,AG5&gt;AH5),1,0)*2+IF(AND(AG4&lt;AH4,AG5&lt;AH5),1,0)*IF(AND(AG4=0,AG5=0),0,1)+IF(AI4&gt;AJ4,1,0)*2+IF(AI4&lt;AJ4,1,0)*1</f>
        <v>1</v>
      </c>
      <c r="AJ5" s="276"/>
      <c r="AK5" s="77">
        <v>15</v>
      </c>
      <c r="AL5" s="78">
        <v>5</v>
      </c>
      <c r="AM5" s="275">
        <f>IF(AND(AK4=0,AK5=0),0,1)*0+IF(AND(AK4&gt;AL4,AK5&gt;AL5),1,0)*2+IF(AND(AK4&lt;AL4,AK5&lt;AL5),1,0)*IF(AND(AK4=0,AK5=0),0,1)+IF(AM4&gt;AN4,1,0)*2+IF(AM4&lt;AN4,1,0)*1</f>
        <v>2</v>
      </c>
      <c r="AN5" s="276"/>
      <c r="AO5" s="274"/>
      <c r="AP5" s="280"/>
      <c r="AQ5" s="281"/>
    </row>
    <row r="6" spans="1:43" ht="21" customHeight="1" thickTop="1" thickBot="1" x14ac:dyDescent="0.3">
      <c r="A6" s="214" t="s">
        <v>160</v>
      </c>
      <c r="B6" s="86">
        <f>G4</f>
        <v>15</v>
      </c>
      <c r="C6" s="87">
        <f>F4</f>
        <v>13</v>
      </c>
      <c r="D6" s="88">
        <f>I4</f>
        <v>11</v>
      </c>
      <c r="E6" s="89">
        <f>H4</f>
        <v>4</v>
      </c>
      <c r="F6" s="252"/>
      <c r="G6" s="253"/>
      <c r="H6" s="253"/>
      <c r="I6" s="254"/>
      <c r="J6" s="90">
        <v>14</v>
      </c>
      <c r="K6" s="91">
        <v>16</v>
      </c>
      <c r="L6" s="106">
        <v>6</v>
      </c>
      <c r="M6" s="142">
        <v>11</v>
      </c>
      <c r="N6" s="101">
        <v>5</v>
      </c>
      <c r="O6" s="91">
        <v>15</v>
      </c>
      <c r="P6" s="143"/>
      <c r="Q6" s="142"/>
      <c r="R6" s="258">
        <f>P7+L7+D7+H24+H25+H26+H27</f>
        <v>12</v>
      </c>
      <c r="S6" s="207">
        <f>J6+J7+L6+N6+N7+P6+D6+B6+B7+J24+J25+J26+J27</f>
        <v>218</v>
      </c>
      <c r="T6" s="262">
        <f>K7+K6+M6+O7+O6+Q6+E6+C6+C7+L24+L25+L26+L27</f>
        <v>174</v>
      </c>
      <c r="U6" t="s">
        <v>18</v>
      </c>
      <c r="W6" s="178" t="s">
        <v>22</v>
      </c>
      <c r="X6" s="214" t="s">
        <v>169</v>
      </c>
      <c r="Y6" s="86">
        <f>AD4</f>
        <v>15</v>
      </c>
      <c r="Z6" s="87">
        <f>AC4</f>
        <v>9</v>
      </c>
      <c r="AA6" s="88">
        <f>AF4</f>
        <v>11</v>
      </c>
      <c r="AB6" s="89">
        <f>AE4</f>
        <v>4</v>
      </c>
      <c r="AC6" s="252"/>
      <c r="AD6" s="253"/>
      <c r="AE6" s="253"/>
      <c r="AF6" s="254"/>
      <c r="AG6" s="90">
        <v>15</v>
      </c>
      <c r="AH6" s="91">
        <v>17</v>
      </c>
      <c r="AI6" s="106">
        <v>11</v>
      </c>
      <c r="AJ6" s="142">
        <v>4</v>
      </c>
      <c r="AK6" s="101">
        <v>15</v>
      </c>
      <c r="AL6" s="91">
        <v>9</v>
      </c>
      <c r="AM6" s="143"/>
      <c r="AN6" s="142"/>
      <c r="AO6" s="258">
        <f>AM7+AI7+AA7+AE24+AE25+AE26+AE27</f>
        <v>12</v>
      </c>
      <c r="AP6" s="207">
        <f>AG6+AG7+AI6+AK6+AK7+AM6+AA6+Y6+Y7+AG24+AG25+AG26+AG27</f>
        <v>205</v>
      </c>
      <c r="AQ6" s="262">
        <f>AH7+AH6+AJ6+AL7+AL6+AN6+AB6+Z6+Z7+AI24+AI25+AI26+AI27</f>
        <v>142</v>
      </c>
    </row>
    <row r="7" spans="1:43" ht="21.75" customHeight="1" thickBot="1" x14ac:dyDescent="0.3">
      <c r="A7" s="215"/>
      <c r="B7" s="92">
        <f>G5</f>
        <v>12</v>
      </c>
      <c r="C7" s="93">
        <f>F5</f>
        <v>15</v>
      </c>
      <c r="D7" s="275">
        <f>IF(AND(B6=0,B7=0),0,1)*0+IF(AND(B6&gt;C6,B7&gt;C7),1,0)*2+IF(AND(B6&lt;C6,B7&lt;C7),1,0)*IF(AND(B6=0,B7=0),0,1)+IF(D6&gt;E6,1,0)*2+IF(D6&lt;E6,1,0)*1</f>
        <v>2</v>
      </c>
      <c r="E7" s="276"/>
      <c r="F7" s="277"/>
      <c r="G7" s="278"/>
      <c r="H7" s="278"/>
      <c r="I7" s="279"/>
      <c r="J7" s="94">
        <v>15</v>
      </c>
      <c r="K7" s="95">
        <v>10</v>
      </c>
      <c r="L7" s="275">
        <f>IF(AND(J6=0,J7=0),0,1)*0+IF(AND(J6&gt;K6,J7&gt;K7),1,0)*2+IF(AND(J6&lt;K6,J7&lt;K7),1,0)*IF(AND(J6=0,J7=0),0,1)+IF(L6&gt;M6,1,0)*2+IF(L6&lt;M6,1,0)*1</f>
        <v>1</v>
      </c>
      <c r="M7" s="276"/>
      <c r="N7" s="94">
        <v>11</v>
      </c>
      <c r="O7" s="95">
        <v>15</v>
      </c>
      <c r="P7" s="275">
        <f>IF(AND(N6=0,N7=0),0,1)*0+IF(AND(N6&gt;O6,N7&gt;O7),1,0)*2+IF(AND(N6&lt;O6,N7&lt;O7),1,0)*IF(AND(N6=0,N7=0),0,1)+IF(P6&gt;Q6,1,0)*2+IF(P6&lt;Q6,1,0)*1</f>
        <v>1</v>
      </c>
      <c r="Q7" s="276"/>
      <c r="R7" s="274"/>
      <c r="S7" s="280"/>
      <c r="T7" s="281"/>
      <c r="W7" s="178"/>
      <c r="X7" s="215"/>
      <c r="Y7" s="92">
        <f>AD5</f>
        <v>4</v>
      </c>
      <c r="Z7" s="93">
        <f>AC5</f>
        <v>15</v>
      </c>
      <c r="AA7" s="275">
        <f>IF(AND(Y6=0,Y7=0),0,1)*0+IF(AND(Y6&gt;Z6,Y7&gt;Z7),1,0)*2+IF(AND(Y6&lt;Z6,Y7&lt;Z7),1,0)*IF(AND(Y6=0,Y7=0),0,1)+IF(AA6&gt;AB6,1,0)*2+IF(AA6&lt;AB6,1,0)*1</f>
        <v>2</v>
      </c>
      <c r="AB7" s="276"/>
      <c r="AC7" s="277"/>
      <c r="AD7" s="278"/>
      <c r="AE7" s="278"/>
      <c r="AF7" s="279"/>
      <c r="AG7" s="94">
        <v>15</v>
      </c>
      <c r="AH7" s="95">
        <v>12</v>
      </c>
      <c r="AI7" s="275">
        <f>IF(AND(AG6=0,AG7=0),0,1)*0+IF(AND(AG6&gt;AH6,AG7&gt;AH7),1,0)*2+IF(AND(AG6&lt;AH6,AG7&lt;AH7),1,0)*IF(AND(AG6=0,AG7=0),0,1)+IF(AI6&gt;AJ6,1,0)*2+IF(AI6&lt;AJ6,1,0)*1</f>
        <v>2</v>
      </c>
      <c r="AJ7" s="276"/>
      <c r="AK7" s="94">
        <v>15</v>
      </c>
      <c r="AL7" s="95">
        <v>4</v>
      </c>
      <c r="AM7" s="275">
        <f>IF(AND(AK6=0,AK7=0),0,1)*0+IF(AND(AK6&gt;AL6,AK7&gt;AL7),1,0)*2+IF(AND(AK6&lt;AL6,AK7&lt;AL7),1,0)*IF(AND(AK6=0,AK7=0),0,1)+IF(AM6&gt;AN6,1,0)*2+IF(AM6&lt;AN6,1,0)*1</f>
        <v>2</v>
      </c>
      <c r="AN7" s="276"/>
      <c r="AO7" s="274"/>
      <c r="AP7" s="280"/>
      <c r="AQ7" s="281"/>
    </row>
    <row r="8" spans="1:43" ht="16.5" thickTop="1" thickBot="1" x14ac:dyDescent="0.3">
      <c r="A8" s="214" t="s">
        <v>168</v>
      </c>
      <c r="B8" s="90">
        <f>K4</f>
        <v>4</v>
      </c>
      <c r="C8" s="96">
        <f>J4</f>
        <v>15</v>
      </c>
      <c r="D8" s="97">
        <f>M4</f>
        <v>0</v>
      </c>
      <c r="E8" s="144">
        <f>L4</f>
        <v>0</v>
      </c>
      <c r="F8" s="98">
        <f>K6</f>
        <v>16</v>
      </c>
      <c r="G8" s="99">
        <f>J6</f>
        <v>14</v>
      </c>
      <c r="H8" s="100">
        <f>M6</f>
        <v>11</v>
      </c>
      <c r="I8" s="145">
        <f>L6</f>
        <v>6</v>
      </c>
      <c r="J8" s="252"/>
      <c r="K8" s="253"/>
      <c r="L8" s="253"/>
      <c r="M8" s="254"/>
      <c r="N8" s="101">
        <v>4</v>
      </c>
      <c r="O8" s="91">
        <v>15</v>
      </c>
      <c r="P8" s="106"/>
      <c r="Q8" s="142"/>
      <c r="R8" s="258">
        <f>P9+H9+D9+H28+H29+H30+H31</f>
        <v>4</v>
      </c>
      <c r="S8" s="207">
        <f>H8+F8+F9+D8+B8+B9+N8+N9+P8+J28+J29+J30+J31</f>
        <v>63</v>
      </c>
      <c r="T8" s="262">
        <f>I8+G8+G9+E8+C8+C9+O9+O8+Q8+L28+L29+L30+L31</f>
        <v>216</v>
      </c>
      <c r="U8" t="s">
        <v>19</v>
      </c>
      <c r="W8" s="178" t="s">
        <v>23</v>
      </c>
      <c r="X8" s="214" t="s">
        <v>165</v>
      </c>
      <c r="Y8" s="90">
        <f>AH4</f>
        <v>15</v>
      </c>
      <c r="Z8" s="96">
        <f>AG4</f>
        <v>17</v>
      </c>
      <c r="AA8" s="97">
        <f>AJ4</f>
        <v>11</v>
      </c>
      <c r="AB8" s="144">
        <f>AI4</f>
        <v>6</v>
      </c>
      <c r="AC8" s="98">
        <f>AH6</f>
        <v>17</v>
      </c>
      <c r="AD8" s="99">
        <f>AG6</f>
        <v>15</v>
      </c>
      <c r="AE8" s="100">
        <f>AJ6</f>
        <v>4</v>
      </c>
      <c r="AF8" s="145">
        <f>AI6</f>
        <v>11</v>
      </c>
      <c r="AG8" s="252"/>
      <c r="AH8" s="253"/>
      <c r="AI8" s="253"/>
      <c r="AJ8" s="254"/>
      <c r="AK8" s="101">
        <v>15</v>
      </c>
      <c r="AL8" s="91">
        <v>5</v>
      </c>
      <c r="AM8" s="106"/>
      <c r="AN8" s="142"/>
      <c r="AO8" s="258">
        <f>AM9+AE9+AA9+AE28+AE29+AE30+AE31</f>
        <v>11</v>
      </c>
      <c r="AP8" s="207">
        <f>AE8+AC8+AC9+AA8+Y8+Y9+AK8+AK9+AM8+AG28+AG30+AG29+AG31</f>
        <v>204</v>
      </c>
      <c r="AQ8" s="262">
        <f>AF8+AD8+AD9+AB8+Z8+Z9+AL9+AL8+AN8+AI28+AI29+AI30+AI31</f>
        <v>153</v>
      </c>
    </row>
    <row r="9" spans="1:43" ht="15.75" thickBot="1" x14ac:dyDescent="0.3">
      <c r="A9" s="215"/>
      <c r="B9" s="102">
        <f>K5</f>
        <v>14</v>
      </c>
      <c r="C9" s="103">
        <f>J5</f>
        <v>16</v>
      </c>
      <c r="D9" s="275">
        <f>IF(AND(B8=0,B9=0),0,1)*0+IF(AND(B8&gt;C8,B9&gt;C9),1,0)*2+IF(AND(B8&lt;C8,B9&lt;C9),1,0)*IF(AND(B8=0,B9=0),0,1)+IF(D8&gt;E8,1,0)*2+IF(D8&lt;E8,1,0)*1</f>
        <v>1</v>
      </c>
      <c r="E9" s="276"/>
      <c r="F9" s="104">
        <f>K7</f>
        <v>10</v>
      </c>
      <c r="G9" s="105">
        <f>J7</f>
        <v>15</v>
      </c>
      <c r="H9" s="275">
        <f>IF(AND(F8=0,F9=0),0,1)*0+IF(AND(F8&gt;G8,F9&gt;G9),1,0)*2+IF(AND(F8&lt;G8,F9&lt;G9),1,0)*IF(AND(F8=0,F9=0),0,1)+IF(H8&gt;I8,1,0)*2+IF(H8&lt;I8,1,0)*1</f>
        <v>2</v>
      </c>
      <c r="I9" s="276"/>
      <c r="J9" s="277"/>
      <c r="K9" s="278"/>
      <c r="L9" s="278"/>
      <c r="M9" s="279"/>
      <c r="N9" s="94">
        <v>4</v>
      </c>
      <c r="O9" s="95">
        <v>15</v>
      </c>
      <c r="P9" s="275">
        <f>IF(AND(N8=0,N9=0),0,1)*0+IF(AND(N8&gt;O8,N9&gt;O9),1,0)*2+IF(AND(N8&lt;O8,N9&lt;O9),1,0)*IF(AND(N8=0,N9=0),0,1)+IF(P8&gt;Q8,1,0)*2+IF(P8&lt;Q8,1,0)*1</f>
        <v>1</v>
      </c>
      <c r="Q9" s="276"/>
      <c r="R9" s="274"/>
      <c r="S9" s="280"/>
      <c r="T9" s="281"/>
      <c r="W9" s="178"/>
      <c r="X9" s="215"/>
      <c r="Y9" s="102">
        <f>AH5</f>
        <v>15</v>
      </c>
      <c r="Z9" s="103">
        <f>AG5</f>
        <v>10</v>
      </c>
      <c r="AA9" s="275">
        <f>IF(AND(Y8=0,Y9=0),0,1)*0+IF(AND(Y8&gt;Z8,Y9&gt;Z9),1,0)*2+IF(AND(Y8&lt;Z8,Y9&lt;Z9),1,0)*IF(AND(Y8=0,Y9=0),0,1)+IF(AA8&gt;AB8,1,0)*2+IF(AA8&lt;AB8,1,0)*1</f>
        <v>2</v>
      </c>
      <c r="AB9" s="276"/>
      <c r="AC9" s="104">
        <f>AH7</f>
        <v>12</v>
      </c>
      <c r="AD9" s="105">
        <f>AG7</f>
        <v>15</v>
      </c>
      <c r="AE9" s="275">
        <f>IF(AND(AC8=0,AC9=0),0,1)*0+IF(AND(AC8&gt;AD8,AC9&gt;AD9),1,0)*2+IF(AND(AC8&lt;AD8,AC9&lt;AD9),1,0)*IF(AND(AC8=0,AC9=0),0,1)+IF(AE8&gt;AF8,1,0)*2+IF(AE8&lt;AF8,1,0)*1</f>
        <v>1</v>
      </c>
      <c r="AF9" s="276"/>
      <c r="AG9" s="277"/>
      <c r="AH9" s="278"/>
      <c r="AI9" s="278"/>
      <c r="AJ9" s="279"/>
      <c r="AK9" s="94">
        <v>15</v>
      </c>
      <c r="AL9" s="95">
        <v>13</v>
      </c>
      <c r="AM9" s="275">
        <f>IF(AND(AK8=0,AK9=0),0,1)*0+IF(AND(AK8&gt;AL8,AK9&gt;AL9),1,0)*2+IF(AND(AK8&lt;AL8,AK9&lt;AL9),1,0)*IF(AND(AK8=0,AK9=0),0,1)+IF(AM8&gt;AN8,1,0)*2+IF(AM8&lt;AN8,1,0)*1</f>
        <v>2</v>
      </c>
      <c r="AN9" s="276"/>
      <c r="AO9" s="274"/>
      <c r="AP9" s="280"/>
      <c r="AQ9" s="281"/>
    </row>
    <row r="10" spans="1:43" ht="16.5" thickTop="1" thickBot="1" x14ac:dyDescent="0.3">
      <c r="A10" s="214" t="s">
        <v>162</v>
      </c>
      <c r="B10" s="90">
        <f>O4</f>
        <v>15</v>
      </c>
      <c r="C10" s="96">
        <f>N4</f>
        <v>6</v>
      </c>
      <c r="D10" s="97">
        <f>Q4</f>
        <v>0</v>
      </c>
      <c r="E10" s="144">
        <f>P4</f>
        <v>0</v>
      </c>
      <c r="F10" s="98">
        <f>O6</f>
        <v>15</v>
      </c>
      <c r="G10" s="99">
        <f>N6</f>
        <v>5</v>
      </c>
      <c r="H10" s="100">
        <f>Q6</f>
        <v>0</v>
      </c>
      <c r="I10" s="145">
        <f>P6</f>
        <v>0</v>
      </c>
      <c r="J10" s="101">
        <f>O8</f>
        <v>15</v>
      </c>
      <c r="K10" s="91">
        <f>N8</f>
        <v>4</v>
      </c>
      <c r="L10" s="106">
        <f>Q8</f>
        <v>0</v>
      </c>
      <c r="M10" s="142">
        <f>P8</f>
        <v>0</v>
      </c>
      <c r="N10" s="252"/>
      <c r="O10" s="253"/>
      <c r="P10" s="253"/>
      <c r="Q10" s="254"/>
      <c r="R10" s="258">
        <f>H11+D11+L11+H32+H33+H34+H35</f>
        <v>14</v>
      </c>
      <c r="S10" s="207">
        <f>J10+J11+L10+B10+B11+D10+F10+F11+H10+J32+J33+J34+J35</f>
        <v>211</v>
      </c>
      <c r="T10" s="262">
        <f>K11+K10+M10+C11+C10+E10+I10+G10+G11+L32+L33+L34+L35</f>
        <v>104</v>
      </c>
      <c r="U10" t="s">
        <v>20</v>
      </c>
      <c r="W10" s="178" t="s">
        <v>24</v>
      </c>
      <c r="X10" s="214" t="s">
        <v>166</v>
      </c>
      <c r="Y10" s="90">
        <f>AL4</f>
        <v>4</v>
      </c>
      <c r="Z10" s="96">
        <f>AK4</f>
        <v>15</v>
      </c>
      <c r="AA10" s="97">
        <f>AN4</f>
        <v>0</v>
      </c>
      <c r="AB10" s="144">
        <f>AM4</f>
        <v>0</v>
      </c>
      <c r="AC10" s="98">
        <f>AL6</f>
        <v>9</v>
      </c>
      <c r="AD10" s="99">
        <f>AK6</f>
        <v>15</v>
      </c>
      <c r="AE10" s="100">
        <f>AN6</f>
        <v>0</v>
      </c>
      <c r="AF10" s="145">
        <f>AM6</f>
        <v>0</v>
      </c>
      <c r="AG10" s="101">
        <f>AL8</f>
        <v>5</v>
      </c>
      <c r="AH10" s="91">
        <f>AK8</f>
        <v>15</v>
      </c>
      <c r="AI10" s="106">
        <f>AN8</f>
        <v>0</v>
      </c>
      <c r="AJ10" s="142">
        <f>AM8</f>
        <v>0</v>
      </c>
      <c r="AK10" s="252"/>
      <c r="AL10" s="253"/>
      <c r="AM10" s="253"/>
      <c r="AN10" s="254"/>
      <c r="AO10" s="258">
        <f>AE11+AA11+AI11+AE32+AE33+AE34+AE35</f>
        <v>9</v>
      </c>
      <c r="AP10" s="207">
        <f>AG10+AG11+AI10+Y10+Y11+AA10+AC10+AC11+AE10+AG32+AG33+AG34+AG35</f>
        <v>130</v>
      </c>
      <c r="AQ10" s="262">
        <f>AH11+AH10+AJ10+Z11+Z10+AB10+AF10+AD10+AD11+AI32+AI33+AI34+AI35</f>
        <v>151</v>
      </c>
    </row>
    <row r="11" spans="1:43" ht="15.75" thickBot="1" x14ac:dyDescent="0.3">
      <c r="A11" s="289"/>
      <c r="B11" s="107">
        <f>O5</f>
        <v>15</v>
      </c>
      <c r="C11" s="108">
        <f>N5</f>
        <v>9</v>
      </c>
      <c r="D11" s="241">
        <f>IF(AND(B10=0,B11=0),0,1)*0+IF(AND(B10&gt;C10,B11&gt;C11),1,0)*2+IF(AND(B10&lt;C10,B11&lt;C11),1,0)*IF(AND(B10=0,B11=0),0,1)+IF(D10&gt;E10,1,0)*2+IF(D10&lt;E10,1,0)*1</f>
        <v>2</v>
      </c>
      <c r="E11" s="260"/>
      <c r="F11" s="109">
        <f>O7</f>
        <v>15</v>
      </c>
      <c r="G11" s="110">
        <f>N7</f>
        <v>11</v>
      </c>
      <c r="H11" s="241">
        <f>IF(AND(F10=0,F11=0),0,1)*0+IF(AND(F10&gt;G10,F11&gt;G11),1,0)*2+IF(AND(F10&lt;G10,F11&lt;G11),1,0)*IF(AND(F10=0,F11=0),0,1)+IF(H10&gt;I10,1,0)*2+IF(H10&lt;I10,1,0)*1</f>
        <v>2</v>
      </c>
      <c r="I11" s="260"/>
      <c r="J11" s="111">
        <f>O9</f>
        <v>15</v>
      </c>
      <c r="K11" s="109">
        <f>N9</f>
        <v>4</v>
      </c>
      <c r="L11" s="241">
        <f>IF(AND(J10=0,J11=0),0,1)*0+IF(AND(J10&gt;K10,J11&gt;K11),1,0)*2+IF(AND(J10&lt;K10,J11&lt;K11),1,0)*IF(AND(J10=0,J11=0),0,1)+IF(L10&gt;M10,1,0)*2+IF(L10&lt;M10,1,0)*1</f>
        <v>2</v>
      </c>
      <c r="M11" s="260"/>
      <c r="N11" s="255"/>
      <c r="O11" s="256"/>
      <c r="P11" s="256"/>
      <c r="Q11" s="257"/>
      <c r="R11" s="259"/>
      <c r="S11" s="261"/>
      <c r="T11" s="263"/>
      <c r="W11" s="178"/>
      <c r="X11" s="289"/>
      <c r="Y11" s="107">
        <f>AL5</f>
        <v>5</v>
      </c>
      <c r="Z11" s="108">
        <f>AK5</f>
        <v>15</v>
      </c>
      <c r="AA11" s="241">
        <f>IF(AND(Y10=0,Y11=0),0,1)*0+IF(AND(Y10&gt;Z10,Y11&gt;Z11),1,0)*2+IF(AND(Y10&lt;Z10,Y11&lt;Z11),1,0)*IF(AND(Y10=0,Y11=0),0,1)+IF(AA10&gt;AB10,1,0)*2+IF(AA10&lt;AB10,1,0)*1</f>
        <v>1</v>
      </c>
      <c r="AB11" s="260"/>
      <c r="AC11" s="109">
        <f>AL7</f>
        <v>4</v>
      </c>
      <c r="AD11" s="110">
        <f>AK7</f>
        <v>15</v>
      </c>
      <c r="AE11" s="241">
        <f>IF(AND(AC10=0,AC11=0),0,1)*0+IF(AND(AC10&gt;AD10,AC11&gt;AD11),1,0)*2+IF(AND(AC10&lt;AD10,AC11&lt;AD11),1,0)*IF(AND(AC10=0,AC11=0),0,1)+IF(AE10&gt;AF10,1,0)*2+IF(AE10&lt;AF10,1,0)*1</f>
        <v>1</v>
      </c>
      <c r="AF11" s="260"/>
      <c r="AG11" s="111">
        <f>AL9</f>
        <v>13</v>
      </c>
      <c r="AH11" s="109">
        <f>AK9</f>
        <v>15</v>
      </c>
      <c r="AI11" s="241">
        <f>IF(AND(AG10=0,AG11=0),0,1)*0+IF(AND(AG10&gt;AH10,AG11&gt;AH11),1,0)*2+IF(AND(AG10&lt;AH10,AG11&lt;AH11),1,0)*IF(AND(AG10=0,AG11=0),0,1)+IF(AI10&gt;AJ10,1,0)*2+IF(AI10&lt;AJ10,1,0)*1</f>
        <v>1</v>
      </c>
      <c r="AJ11" s="260"/>
      <c r="AK11" s="255"/>
      <c r="AL11" s="256"/>
      <c r="AM11" s="256"/>
      <c r="AN11" s="257"/>
      <c r="AO11" s="259"/>
      <c r="AP11" s="261"/>
      <c r="AQ11" s="263"/>
    </row>
    <row r="12" spans="1:43" ht="15.75" thickTop="1" x14ac:dyDescent="0.25">
      <c r="W12" s="178"/>
    </row>
    <row r="13" spans="1:43" x14ac:dyDescent="0.25">
      <c r="W13" s="178"/>
    </row>
    <row r="14" spans="1:43" x14ac:dyDescent="0.25">
      <c r="A14" t="s">
        <v>9</v>
      </c>
      <c r="W14" s="178"/>
      <c r="X14" t="s">
        <v>9</v>
      </c>
    </row>
    <row r="15" spans="1:43" x14ac:dyDescent="0.25">
      <c r="W15" s="178"/>
    </row>
    <row r="16" spans="1:43" x14ac:dyDescent="0.25">
      <c r="W16" s="178"/>
    </row>
    <row r="17" spans="1:43" ht="38.25" customHeight="1" x14ac:dyDescent="0.25">
      <c r="A17" s="219" t="s">
        <v>141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146"/>
      <c r="AL17" s="146"/>
      <c r="AM17" s="146"/>
      <c r="AN17" s="146"/>
      <c r="AO17" s="146"/>
      <c r="AP17" s="146"/>
      <c r="AQ17" s="146"/>
    </row>
    <row r="18" spans="1:43" ht="15.75" thickBot="1" x14ac:dyDescent="0.3">
      <c r="W18" s="178"/>
    </row>
    <row r="19" spans="1:43" ht="34.5" customHeight="1" thickTop="1" thickBot="1" x14ac:dyDescent="0.3">
      <c r="A19" s="147" t="s">
        <v>25</v>
      </c>
      <c r="B19" s="282" t="s">
        <v>58</v>
      </c>
      <c r="C19" s="283"/>
      <c r="D19" s="282" t="s">
        <v>59</v>
      </c>
      <c r="E19" s="283"/>
      <c r="F19" s="282" t="s">
        <v>60</v>
      </c>
      <c r="G19" s="283"/>
      <c r="H19" s="284" t="s">
        <v>61</v>
      </c>
      <c r="I19" s="285"/>
      <c r="J19" s="286" t="s">
        <v>62</v>
      </c>
      <c r="K19" s="288"/>
      <c r="L19" s="286" t="s">
        <v>63</v>
      </c>
      <c r="M19" s="287"/>
      <c r="W19" s="178"/>
      <c r="X19" s="147" t="s">
        <v>25</v>
      </c>
      <c r="Y19" s="236" t="s">
        <v>58</v>
      </c>
      <c r="Z19" s="236"/>
      <c r="AA19" s="236" t="s">
        <v>59</v>
      </c>
      <c r="AB19" s="236"/>
      <c r="AC19" s="236" t="s">
        <v>60</v>
      </c>
      <c r="AD19" s="236"/>
      <c r="AE19" s="237" t="s">
        <v>61</v>
      </c>
      <c r="AF19" s="237"/>
      <c r="AG19" s="238" t="s">
        <v>62</v>
      </c>
      <c r="AH19" s="238"/>
      <c r="AI19" s="238" t="s">
        <v>63</v>
      </c>
      <c r="AJ19" s="239"/>
    </row>
    <row r="20" spans="1:43" ht="15.75" thickBot="1" x14ac:dyDescent="0.3">
      <c r="A20" s="152" t="s">
        <v>26</v>
      </c>
      <c r="B20" s="149"/>
      <c r="C20" s="155">
        <v>15</v>
      </c>
      <c r="D20" s="158"/>
      <c r="E20" s="159">
        <v>15</v>
      </c>
      <c r="F20" s="149"/>
      <c r="G20" s="159"/>
      <c r="H20" s="250"/>
      <c r="I20" s="251"/>
      <c r="J20" s="229">
        <f>B20+D20+F20</f>
        <v>0</v>
      </c>
      <c r="K20" s="230"/>
      <c r="L20" s="229">
        <f>C20+E20+G20</f>
        <v>30</v>
      </c>
      <c r="M20" s="235"/>
      <c r="W20" s="178"/>
      <c r="X20" s="164" t="s">
        <v>42</v>
      </c>
      <c r="Y20" s="165">
        <f>C20</f>
        <v>15</v>
      </c>
      <c r="Z20" s="166">
        <f>B20</f>
        <v>0</v>
      </c>
      <c r="AA20" s="167">
        <f>E20</f>
        <v>15</v>
      </c>
      <c r="AB20" s="167">
        <f>D20</f>
        <v>0</v>
      </c>
      <c r="AC20" s="165">
        <f>G20</f>
        <v>0</v>
      </c>
      <c r="AD20" s="166">
        <f>F20</f>
        <v>0</v>
      </c>
      <c r="AE20" s="240">
        <v>2</v>
      </c>
      <c r="AF20" s="240"/>
      <c r="AG20" s="229">
        <f>L20</f>
        <v>30</v>
      </c>
      <c r="AH20" s="230"/>
      <c r="AI20" s="240">
        <f>J20</f>
        <v>0</v>
      </c>
      <c r="AJ20" s="235"/>
    </row>
    <row r="21" spans="1:43" ht="15.75" thickBot="1" x14ac:dyDescent="0.3">
      <c r="A21" s="153" t="s">
        <v>27</v>
      </c>
      <c r="B21" s="150"/>
      <c r="C21" s="156">
        <v>15</v>
      </c>
      <c r="D21" s="160"/>
      <c r="E21" s="161">
        <v>15</v>
      </c>
      <c r="F21" s="150"/>
      <c r="G21" s="161"/>
      <c r="H21" s="248"/>
      <c r="I21" s="249"/>
      <c r="J21" s="229">
        <f t="shared" ref="J21:J35" si="0">B21+D21+F21</f>
        <v>0</v>
      </c>
      <c r="K21" s="230"/>
      <c r="L21" s="229">
        <f t="shared" ref="L21:L35" si="1">C21+E21+G21</f>
        <v>30</v>
      </c>
      <c r="M21" s="235"/>
      <c r="W21" s="178"/>
      <c r="X21" s="168" t="s">
        <v>43</v>
      </c>
      <c r="Y21" s="169">
        <f>C24</f>
        <v>7</v>
      </c>
      <c r="Z21" s="170">
        <f>B24</f>
        <v>15</v>
      </c>
      <c r="AA21" s="171">
        <f>E24</f>
        <v>10</v>
      </c>
      <c r="AB21" s="171">
        <f>D24</f>
        <v>15</v>
      </c>
      <c r="AC21" s="169">
        <f>G24</f>
        <v>0</v>
      </c>
      <c r="AD21" s="170">
        <f>F24</f>
        <v>0</v>
      </c>
      <c r="AE21" s="225">
        <v>1</v>
      </c>
      <c r="AF21" s="225"/>
      <c r="AG21" s="231">
        <f>L24</f>
        <v>17</v>
      </c>
      <c r="AH21" s="232"/>
      <c r="AI21" s="225">
        <f>J24</f>
        <v>30</v>
      </c>
      <c r="AJ21" s="226"/>
    </row>
    <row r="22" spans="1:43" ht="15.75" thickBot="1" x14ac:dyDescent="0.3">
      <c r="A22" s="153" t="s">
        <v>28</v>
      </c>
      <c r="B22" s="150"/>
      <c r="C22" s="156">
        <v>15</v>
      </c>
      <c r="D22" s="160"/>
      <c r="E22" s="161">
        <v>15</v>
      </c>
      <c r="F22" s="150"/>
      <c r="G22" s="161"/>
      <c r="H22" s="244"/>
      <c r="I22" s="245"/>
      <c r="J22" s="229">
        <f t="shared" si="0"/>
        <v>0</v>
      </c>
      <c r="K22" s="230"/>
      <c r="L22" s="229">
        <f t="shared" si="1"/>
        <v>30</v>
      </c>
      <c r="M22" s="235"/>
      <c r="W22" s="178"/>
      <c r="X22" s="168" t="s">
        <v>44</v>
      </c>
      <c r="Y22" s="169">
        <f>C28</f>
        <v>15</v>
      </c>
      <c r="Z22" s="170">
        <f>B28</f>
        <v>0</v>
      </c>
      <c r="AA22" s="171">
        <f>E28</f>
        <v>15</v>
      </c>
      <c r="AB22" s="171">
        <f>D28</f>
        <v>0</v>
      </c>
      <c r="AC22" s="169">
        <f>G28</f>
        <v>0</v>
      </c>
      <c r="AD22" s="170">
        <f>F28</f>
        <v>0</v>
      </c>
      <c r="AE22" s="225">
        <v>2</v>
      </c>
      <c r="AF22" s="225"/>
      <c r="AG22" s="231"/>
      <c r="AH22" s="232"/>
      <c r="AI22" s="225"/>
      <c r="AJ22" s="226"/>
    </row>
    <row r="23" spans="1:43" ht="15.75" thickBot="1" x14ac:dyDescent="0.3">
      <c r="A23" s="153" t="s">
        <v>29</v>
      </c>
      <c r="B23" s="150"/>
      <c r="C23" s="156">
        <v>15</v>
      </c>
      <c r="D23" s="160"/>
      <c r="E23" s="161">
        <v>15</v>
      </c>
      <c r="F23" s="150"/>
      <c r="G23" s="161"/>
      <c r="H23" s="244"/>
      <c r="I23" s="245"/>
      <c r="J23" s="229">
        <f t="shared" si="0"/>
        <v>0</v>
      </c>
      <c r="K23" s="230"/>
      <c r="L23" s="229">
        <f t="shared" si="1"/>
        <v>30</v>
      </c>
      <c r="M23" s="235"/>
      <c r="W23" s="178"/>
      <c r="X23" s="168" t="s">
        <v>45</v>
      </c>
      <c r="Y23" s="169">
        <f>C32</f>
        <v>4</v>
      </c>
      <c r="Z23" s="170">
        <f>B32</f>
        <v>15</v>
      </c>
      <c r="AA23" s="171">
        <f>E32</f>
        <v>5</v>
      </c>
      <c r="AB23" s="171">
        <f>D32</f>
        <v>15</v>
      </c>
      <c r="AC23" s="169">
        <f>G32</f>
        <v>0</v>
      </c>
      <c r="AD23" s="170">
        <f>F32</f>
        <v>0</v>
      </c>
      <c r="AE23" s="225">
        <v>1</v>
      </c>
      <c r="AF23" s="225"/>
      <c r="AG23" s="231">
        <f>L32</f>
        <v>9</v>
      </c>
      <c r="AH23" s="232"/>
      <c r="AI23" s="225">
        <f>J32</f>
        <v>30</v>
      </c>
      <c r="AJ23" s="226"/>
    </row>
    <row r="24" spans="1:43" ht="15.75" thickBot="1" x14ac:dyDescent="0.3">
      <c r="A24" s="153" t="s">
        <v>30</v>
      </c>
      <c r="B24" s="150">
        <v>15</v>
      </c>
      <c r="C24" s="156">
        <v>7</v>
      </c>
      <c r="D24" s="160">
        <v>15</v>
      </c>
      <c r="E24" s="161">
        <v>10</v>
      </c>
      <c r="F24" s="150"/>
      <c r="G24" s="161"/>
      <c r="H24" s="244">
        <v>2</v>
      </c>
      <c r="I24" s="245"/>
      <c r="J24" s="229">
        <f t="shared" si="0"/>
        <v>30</v>
      </c>
      <c r="K24" s="230"/>
      <c r="L24" s="229">
        <f t="shared" si="1"/>
        <v>17</v>
      </c>
      <c r="M24" s="235"/>
      <c r="W24" s="178"/>
      <c r="X24" s="168" t="s">
        <v>46</v>
      </c>
      <c r="Y24" s="169">
        <f>C21</f>
        <v>15</v>
      </c>
      <c r="Z24" s="170">
        <f>B21</f>
        <v>0</v>
      </c>
      <c r="AA24" s="171">
        <f>E21</f>
        <v>15</v>
      </c>
      <c r="AB24" s="171">
        <f>D21</f>
        <v>0</v>
      </c>
      <c r="AC24" s="169">
        <f>G21</f>
        <v>0</v>
      </c>
      <c r="AD24" s="170">
        <f>F21</f>
        <v>0</v>
      </c>
      <c r="AE24" s="225">
        <v>2</v>
      </c>
      <c r="AF24" s="225"/>
      <c r="AG24" s="231">
        <f>L21</f>
        <v>30</v>
      </c>
      <c r="AH24" s="232"/>
      <c r="AI24" s="225">
        <f>J21</f>
        <v>0</v>
      </c>
      <c r="AJ24" s="226"/>
    </row>
    <row r="25" spans="1:43" ht="15.75" thickBot="1" x14ac:dyDescent="0.3">
      <c r="A25" s="153" t="s">
        <v>31</v>
      </c>
      <c r="B25" s="150">
        <v>12</v>
      </c>
      <c r="C25" s="156">
        <v>15</v>
      </c>
      <c r="D25" s="160">
        <v>15</v>
      </c>
      <c r="E25" s="161">
        <v>7</v>
      </c>
      <c r="F25" s="150">
        <v>11</v>
      </c>
      <c r="G25" s="161">
        <v>6</v>
      </c>
      <c r="H25" s="244">
        <v>2</v>
      </c>
      <c r="I25" s="245"/>
      <c r="J25" s="229">
        <f t="shared" si="0"/>
        <v>38</v>
      </c>
      <c r="K25" s="230"/>
      <c r="L25" s="229">
        <f t="shared" si="1"/>
        <v>28</v>
      </c>
      <c r="M25" s="235"/>
      <c r="W25" s="178"/>
      <c r="X25" s="168" t="s">
        <v>47</v>
      </c>
      <c r="Y25" s="169">
        <f>C25</f>
        <v>15</v>
      </c>
      <c r="Z25" s="170">
        <f>B25</f>
        <v>12</v>
      </c>
      <c r="AA25" s="171">
        <f>E25</f>
        <v>7</v>
      </c>
      <c r="AB25" s="171">
        <f>D25</f>
        <v>15</v>
      </c>
      <c r="AC25" s="169">
        <f>G25</f>
        <v>6</v>
      </c>
      <c r="AD25" s="170">
        <f>F25</f>
        <v>11</v>
      </c>
      <c r="AE25" s="225">
        <v>1</v>
      </c>
      <c r="AF25" s="225"/>
      <c r="AG25" s="231">
        <f>L25</f>
        <v>28</v>
      </c>
      <c r="AH25" s="232"/>
      <c r="AI25" s="225">
        <f>J25</f>
        <v>38</v>
      </c>
      <c r="AJ25" s="226"/>
    </row>
    <row r="26" spans="1:43" ht="15.75" thickBot="1" x14ac:dyDescent="0.3">
      <c r="A26" s="153" t="s">
        <v>32</v>
      </c>
      <c r="B26" s="150">
        <v>15</v>
      </c>
      <c r="C26" s="156">
        <v>7</v>
      </c>
      <c r="D26" s="160">
        <v>16</v>
      </c>
      <c r="E26" s="161">
        <v>14</v>
      </c>
      <c r="F26" s="150"/>
      <c r="G26" s="161"/>
      <c r="H26" s="244">
        <v>2</v>
      </c>
      <c r="I26" s="245"/>
      <c r="J26" s="229">
        <f t="shared" si="0"/>
        <v>31</v>
      </c>
      <c r="K26" s="230"/>
      <c r="L26" s="229">
        <f t="shared" si="1"/>
        <v>21</v>
      </c>
      <c r="M26" s="235"/>
      <c r="W26" s="178"/>
      <c r="X26" s="168" t="s">
        <v>48</v>
      </c>
      <c r="Y26" s="169">
        <f>C29</f>
        <v>15</v>
      </c>
      <c r="Z26" s="170">
        <f>B29</f>
        <v>0</v>
      </c>
      <c r="AA26" s="171">
        <f>E29</f>
        <v>15</v>
      </c>
      <c r="AB26" s="171">
        <f>D29</f>
        <v>0</v>
      </c>
      <c r="AC26" s="169">
        <f>G29</f>
        <v>0</v>
      </c>
      <c r="AD26" s="170">
        <f>F29</f>
        <v>0</v>
      </c>
      <c r="AE26" s="225">
        <v>2</v>
      </c>
      <c r="AF26" s="225"/>
      <c r="AG26" s="231">
        <f>L29</f>
        <v>30</v>
      </c>
      <c r="AH26" s="232"/>
      <c r="AI26" s="225">
        <f>J29</f>
        <v>0</v>
      </c>
      <c r="AJ26" s="226"/>
    </row>
    <row r="27" spans="1:43" ht="15.75" thickBot="1" x14ac:dyDescent="0.3">
      <c r="A27" s="153" t="s">
        <v>33</v>
      </c>
      <c r="B27" s="150">
        <v>15</v>
      </c>
      <c r="C27" s="156">
        <v>6</v>
      </c>
      <c r="D27" s="160">
        <v>15</v>
      </c>
      <c r="E27" s="161">
        <v>3</v>
      </c>
      <c r="F27" s="150"/>
      <c r="G27" s="161"/>
      <c r="H27" s="244">
        <v>2</v>
      </c>
      <c r="I27" s="245"/>
      <c r="J27" s="229">
        <f t="shared" si="0"/>
        <v>30</v>
      </c>
      <c r="K27" s="230"/>
      <c r="L27" s="229">
        <f t="shared" si="1"/>
        <v>9</v>
      </c>
      <c r="M27" s="235"/>
      <c r="W27" s="178"/>
      <c r="X27" s="168" t="s">
        <v>49</v>
      </c>
      <c r="Y27" s="169">
        <f>C33</f>
        <v>9</v>
      </c>
      <c r="Z27" s="170">
        <f>B33</f>
        <v>15</v>
      </c>
      <c r="AA27" s="171">
        <f>E33</f>
        <v>7</v>
      </c>
      <c r="AB27" s="171">
        <f>D33</f>
        <v>15</v>
      </c>
      <c r="AC27" s="169">
        <f>G33</f>
        <v>0</v>
      </c>
      <c r="AD27" s="170">
        <f>F33</f>
        <v>0</v>
      </c>
      <c r="AE27" s="225">
        <v>1</v>
      </c>
      <c r="AF27" s="225"/>
      <c r="AG27" s="231">
        <f>L33</f>
        <v>16</v>
      </c>
      <c r="AH27" s="232"/>
      <c r="AI27" s="225">
        <f>J33</f>
        <v>30</v>
      </c>
      <c r="AJ27" s="226"/>
    </row>
    <row r="28" spans="1:43" ht="15.75" thickBot="1" x14ac:dyDescent="0.3">
      <c r="A28" s="153" t="s">
        <v>34</v>
      </c>
      <c r="B28" s="150"/>
      <c r="C28" s="156">
        <v>15</v>
      </c>
      <c r="D28" s="160"/>
      <c r="E28" s="161">
        <v>15</v>
      </c>
      <c r="F28" s="150"/>
      <c r="G28" s="161"/>
      <c r="H28" s="244"/>
      <c r="I28" s="245"/>
      <c r="J28" s="229">
        <f t="shared" si="0"/>
        <v>0</v>
      </c>
      <c r="K28" s="230"/>
      <c r="L28" s="229">
        <f t="shared" si="1"/>
        <v>30</v>
      </c>
      <c r="M28" s="235"/>
      <c r="W28" s="178"/>
      <c r="X28" s="168" t="s">
        <v>50</v>
      </c>
      <c r="Y28" s="169">
        <f>C22</f>
        <v>15</v>
      </c>
      <c r="Z28" s="170">
        <f>B22</f>
        <v>0</v>
      </c>
      <c r="AA28" s="171">
        <f>E22</f>
        <v>15</v>
      </c>
      <c r="AB28" s="171">
        <f>D22</f>
        <v>0</v>
      </c>
      <c r="AC28" s="169">
        <f>G22</f>
        <v>0</v>
      </c>
      <c r="AD28" s="170">
        <f>F22</f>
        <v>0</v>
      </c>
      <c r="AE28" s="225">
        <v>2</v>
      </c>
      <c r="AF28" s="225"/>
      <c r="AG28" s="231">
        <f>L22</f>
        <v>30</v>
      </c>
      <c r="AH28" s="232"/>
      <c r="AI28" s="225">
        <f>J22</f>
        <v>0</v>
      </c>
      <c r="AJ28" s="226"/>
    </row>
    <row r="29" spans="1:43" ht="15.75" thickBot="1" x14ac:dyDescent="0.3">
      <c r="A29" s="153" t="s">
        <v>35</v>
      </c>
      <c r="B29" s="150"/>
      <c r="C29" s="156">
        <v>15</v>
      </c>
      <c r="D29" s="160"/>
      <c r="E29" s="161">
        <v>15</v>
      </c>
      <c r="F29" s="150"/>
      <c r="G29" s="161"/>
      <c r="H29" s="244"/>
      <c r="I29" s="245"/>
      <c r="J29" s="229">
        <f t="shared" si="0"/>
        <v>0</v>
      </c>
      <c r="K29" s="230"/>
      <c r="L29" s="229">
        <f t="shared" si="1"/>
        <v>30</v>
      </c>
      <c r="M29" s="235"/>
      <c r="W29" s="178"/>
      <c r="X29" s="168" t="s">
        <v>51</v>
      </c>
      <c r="Y29" s="169">
        <f>C26</f>
        <v>7</v>
      </c>
      <c r="Z29" s="170">
        <f>B26</f>
        <v>15</v>
      </c>
      <c r="AA29" s="171">
        <f>E26</f>
        <v>14</v>
      </c>
      <c r="AB29" s="171">
        <f>D26</f>
        <v>16</v>
      </c>
      <c r="AC29" s="169">
        <f>G26</f>
        <v>0</v>
      </c>
      <c r="AD29" s="170">
        <f>F26</f>
        <v>0</v>
      </c>
      <c r="AE29" s="225">
        <v>1</v>
      </c>
      <c r="AF29" s="225"/>
      <c r="AG29" s="231">
        <f>L26</f>
        <v>21</v>
      </c>
      <c r="AH29" s="232"/>
      <c r="AI29" s="225">
        <f>J26</f>
        <v>31</v>
      </c>
      <c r="AJ29" s="226"/>
    </row>
    <row r="30" spans="1:43" ht="15.75" thickBot="1" x14ac:dyDescent="0.3">
      <c r="A30" s="153" t="s">
        <v>36</v>
      </c>
      <c r="B30" s="150"/>
      <c r="C30" s="156">
        <v>15</v>
      </c>
      <c r="D30" s="160"/>
      <c r="E30" s="161">
        <v>15</v>
      </c>
      <c r="F30" s="150"/>
      <c r="G30" s="161"/>
      <c r="H30" s="244"/>
      <c r="I30" s="245"/>
      <c r="J30" s="229">
        <f t="shared" si="0"/>
        <v>0</v>
      </c>
      <c r="K30" s="230"/>
      <c r="L30" s="229">
        <f t="shared" si="1"/>
        <v>30</v>
      </c>
      <c r="M30" s="235"/>
      <c r="W30" s="178"/>
      <c r="X30" s="168" t="s">
        <v>52</v>
      </c>
      <c r="Y30" s="169">
        <f>C30</f>
        <v>15</v>
      </c>
      <c r="Z30" s="170">
        <f>B30</f>
        <v>0</v>
      </c>
      <c r="AA30" s="171">
        <f>E30</f>
        <v>15</v>
      </c>
      <c r="AB30" s="171">
        <f>D30</f>
        <v>0</v>
      </c>
      <c r="AC30" s="169">
        <f>G30</f>
        <v>0</v>
      </c>
      <c r="AD30" s="170">
        <f>F30</f>
        <v>0</v>
      </c>
      <c r="AE30" s="225">
        <v>2</v>
      </c>
      <c r="AF30" s="225"/>
      <c r="AG30" s="231">
        <f>L30</f>
        <v>30</v>
      </c>
      <c r="AH30" s="232"/>
      <c r="AI30" s="225">
        <f>J30</f>
        <v>0</v>
      </c>
      <c r="AJ30" s="226"/>
    </row>
    <row r="31" spans="1:43" ht="15.75" thickBot="1" x14ac:dyDescent="0.3">
      <c r="A31" s="153" t="s">
        <v>37</v>
      </c>
      <c r="B31" s="150"/>
      <c r="C31" s="156">
        <v>15</v>
      </c>
      <c r="D31" s="160"/>
      <c r="E31" s="161">
        <v>15</v>
      </c>
      <c r="F31" s="150"/>
      <c r="G31" s="161"/>
      <c r="H31" s="244"/>
      <c r="I31" s="245"/>
      <c r="J31" s="229">
        <f>B31+D31+F31</f>
        <v>0</v>
      </c>
      <c r="K31" s="230"/>
      <c r="L31" s="229">
        <f t="shared" si="1"/>
        <v>30</v>
      </c>
      <c r="M31" s="235"/>
      <c r="W31" s="178"/>
      <c r="X31" s="168" t="s">
        <v>53</v>
      </c>
      <c r="Y31" s="169">
        <f>C34</f>
        <v>7</v>
      </c>
      <c r="Z31" s="170">
        <f>B34</f>
        <v>15</v>
      </c>
      <c r="AA31" s="171">
        <f>E34</f>
        <v>12</v>
      </c>
      <c r="AB31" s="171">
        <f>D34</f>
        <v>15</v>
      </c>
      <c r="AC31" s="169">
        <f>G34</f>
        <v>0</v>
      </c>
      <c r="AD31" s="170">
        <f>F34</f>
        <v>0</v>
      </c>
      <c r="AE31" s="225">
        <v>1</v>
      </c>
      <c r="AF31" s="225"/>
      <c r="AG31" s="231">
        <f>L34</f>
        <v>19</v>
      </c>
      <c r="AH31" s="232"/>
      <c r="AI31" s="225">
        <f>J34</f>
        <v>30</v>
      </c>
      <c r="AJ31" s="226"/>
    </row>
    <row r="32" spans="1:43" ht="15.75" thickBot="1" x14ac:dyDescent="0.3">
      <c r="A32" s="153" t="s">
        <v>38</v>
      </c>
      <c r="B32" s="150">
        <v>15</v>
      </c>
      <c r="C32" s="156">
        <v>4</v>
      </c>
      <c r="D32" s="160">
        <v>15</v>
      </c>
      <c r="E32" s="161">
        <v>5</v>
      </c>
      <c r="F32" s="150"/>
      <c r="G32" s="161"/>
      <c r="H32" s="244">
        <v>2</v>
      </c>
      <c r="I32" s="245"/>
      <c r="J32" s="229">
        <f t="shared" si="0"/>
        <v>30</v>
      </c>
      <c r="K32" s="230"/>
      <c r="L32" s="229">
        <f t="shared" si="1"/>
        <v>9</v>
      </c>
      <c r="M32" s="235"/>
      <c r="W32" s="178"/>
      <c r="X32" s="168" t="s">
        <v>54</v>
      </c>
      <c r="Y32" s="169">
        <f>C23</f>
        <v>15</v>
      </c>
      <c r="Z32" s="170">
        <f>B23</f>
        <v>0</v>
      </c>
      <c r="AA32" s="171">
        <f>E23</f>
        <v>15</v>
      </c>
      <c r="AB32" s="171">
        <f>D23</f>
        <v>0</v>
      </c>
      <c r="AC32" s="169">
        <f>G23</f>
        <v>0</v>
      </c>
      <c r="AD32" s="170">
        <f>F23</f>
        <v>0</v>
      </c>
      <c r="AE32" s="225">
        <v>2</v>
      </c>
      <c r="AF32" s="225"/>
      <c r="AG32" s="231">
        <f>L23</f>
        <v>30</v>
      </c>
      <c r="AH32" s="232"/>
      <c r="AI32" s="225">
        <f>J23</f>
        <v>0</v>
      </c>
      <c r="AJ32" s="226"/>
    </row>
    <row r="33" spans="1:36" ht="15.75" thickBot="1" x14ac:dyDescent="0.3">
      <c r="A33" s="153" t="s">
        <v>39</v>
      </c>
      <c r="B33" s="150">
        <v>15</v>
      </c>
      <c r="C33" s="156">
        <v>9</v>
      </c>
      <c r="D33" s="160">
        <v>15</v>
      </c>
      <c r="E33" s="161">
        <v>7</v>
      </c>
      <c r="F33" s="150"/>
      <c r="G33" s="161"/>
      <c r="H33" s="244">
        <v>2</v>
      </c>
      <c r="I33" s="245"/>
      <c r="J33" s="229">
        <f t="shared" si="0"/>
        <v>30</v>
      </c>
      <c r="K33" s="230"/>
      <c r="L33" s="229">
        <f t="shared" si="1"/>
        <v>16</v>
      </c>
      <c r="M33" s="235"/>
      <c r="W33" s="178"/>
      <c r="X33" s="168" t="s">
        <v>55</v>
      </c>
      <c r="Y33" s="169">
        <f>C27</f>
        <v>6</v>
      </c>
      <c r="Z33" s="170">
        <f>B27</f>
        <v>15</v>
      </c>
      <c r="AA33" s="171">
        <f>E27</f>
        <v>3</v>
      </c>
      <c r="AB33" s="171">
        <f>D27</f>
        <v>15</v>
      </c>
      <c r="AC33" s="169">
        <f>G27</f>
        <v>0</v>
      </c>
      <c r="AD33" s="170">
        <f>F27</f>
        <v>0</v>
      </c>
      <c r="AE33" s="225">
        <v>1</v>
      </c>
      <c r="AF33" s="225"/>
      <c r="AG33" s="231">
        <f>L27</f>
        <v>9</v>
      </c>
      <c r="AH33" s="232"/>
      <c r="AI33" s="225">
        <f>J27</f>
        <v>30</v>
      </c>
      <c r="AJ33" s="226"/>
    </row>
    <row r="34" spans="1:36" ht="15.75" thickBot="1" x14ac:dyDescent="0.3">
      <c r="A34" s="153" t="s">
        <v>40</v>
      </c>
      <c r="B34" s="150">
        <v>15</v>
      </c>
      <c r="C34" s="156">
        <v>7</v>
      </c>
      <c r="D34" s="160">
        <v>15</v>
      </c>
      <c r="E34" s="161">
        <v>12</v>
      </c>
      <c r="F34" s="150"/>
      <c r="G34" s="161"/>
      <c r="H34" s="244">
        <v>2</v>
      </c>
      <c r="I34" s="245"/>
      <c r="J34" s="229">
        <f t="shared" si="0"/>
        <v>30</v>
      </c>
      <c r="K34" s="230"/>
      <c r="L34" s="229">
        <f t="shared" si="1"/>
        <v>19</v>
      </c>
      <c r="M34" s="235"/>
      <c r="W34" s="178"/>
      <c r="X34" s="168" t="s">
        <v>56</v>
      </c>
      <c r="Y34" s="169">
        <f>C31</f>
        <v>15</v>
      </c>
      <c r="Z34" s="170">
        <f>B31</f>
        <v>0</v>
      </c>
      <c r="AA34" s="171">
        <f>E31</f>
        <v>15</v>
      </c>
      <c r="AB34" s="171">
        <f>D31</f>
        <v>0</v>
      </c>
      <c r="AC34" s="169">
        <f>G31</f>
        <v>0</v>
      </c>
      <c r="AD34" s="170">
        <f>F31</f>
        <v>0</v>
      </c>
      <c r="AE34" s="225">
        <v>2</v>
      </c>
      <c r="AF34" s="225"/>
      <c r="AG34" s="231">
        <f>L31</f>
        <v>30</v>
      </c>
      <c r="AH34" s="232"/>
      <c r="AI34" s="225">
        <f>J31</f>
        <v>0</v>
      </c>
      <c r="AJ34" s="226"/>
    </row>
    <row r="35" spans="1:36" ht="15.75" thickBot="1" x14ac:dyDescent="0.3">
      <c r="A35" s="154" t="s">
        <v>41</v>
      </c>
      <c r="B35" s="151">
        <v>15</v>
      </c>
      <c r="C35" s="157">
        <v>7</v>
      </c>
      <c r="D35" s="162">
        <v>16</v>
      </c>
      <c r="E35" s="163">
        <v>14</v>
      </c>
      <c r="F35" s="151"/>
      <c r="G35" s="163"/>
      <c r="H35" s="246">
        <v>2</v>
      </c>
      <c r="I35" s="247"/>
      <c r="J35" s="241">
        <f t="shared" si="0"/>
        <v>31</v>
      </c>
      <c r="K35" s="243"/>
      <c r="L35" s="241">
        <f t="shared" si="1"/>
        <v>21</v>
      </c>
      <c r="M35" s="242"/>
      <c r="W35" s="178"/>
      <c r="X35" s="172" t="s">
        <v>57</v>
      </c>
      <c r="Y35" s="173">
        <f>C35</f>
        <v>7</v>
      </c>
      <c r="Z35" s="174">
        <f>B35</f>
        <v>15</v>
      </c>
      <c r="AA35" s="175">
        <f>E35</f>
        <v>14</v>
      </c>
      <c r="AB35" s="175">
        <f>D35</f>
        <v>16</v>
      </c>
      <c r="AC35" s="173">
        <f>G35</f>
        <v>0</v>
      </c>
      <c r="AD35" s="174">
        <f>F35</f>
        <v>0</v>
      </c>
      <c r="AE35" s="227">
        <v>1</v>
      </c>
      <c r="AF35" s="227"/>
      <c r="AG35" s="233">
        <f>L35</f>
        <v>21</v>
      </c>
      <c r="AH35" s="234"/>
      <c r="AI35" s="227">
        <f>J35</f>
        <v>31</v>
      </c>
      <c r="AJ35" s="228"/>
    </row>
    <row r="36" spans="1:36" ht="15.75" thickTop="1" x14ac:dyDescent="0.25"/>
  </sheetData>
  <mergeCells count="185">
    <mergeCell ref="A1:T1"/>
    <mergeCell ref="X1:AQ1"/>
    <mergeCell ref="B3:E3"/>
    <mergeCell ref="F3:I3"/>
    <mergeCell ref="J3:M3"/>
    <mergeCell ref="N3:Q3"/>
    <mergeCell ref="S3:T3"/>
    <mergeCell ref="Y3:AB3"/>
    <mergeCell ref="AC3:AF3"/>
    <mergeCell ref="AG3:AJ3"/>
    <mergeCell ref="AK3:AN3"/>
    <mergeCell ref="AP3:AQ3"/>
    <mergeCell ref="B4:E5"/>
    <mergeCell ref="R4:R5"/>
    <mergeCell ref="S4:S5"/>
    <mergeCell ref="T4:T5"/>
    <mergeCell ref="X4:X5"/>
    <mergeCell ref="Y4:AB5"/>
    <mergeCell ref="AO4:AO5"/>
    <mergeCell ref="A6:A7"/>
    <mergeCell ref="F6:I7"/>
    <mergeCell ref="R6:R7"/>
    <mergeCell ref="S6:S7"/>
    <mergeCell ref="T6:T7"/>
    <mergeCell ref="X6:X7"/>
    <mergeCell ref="D7:E7"/>
    <mergeCell ref="A8:A9"/>
    <mergeCell ref="J8:M9"/>
    <mergeCell ref="R8:R9"/>
    <mergeCell ref="S8:S9"/>
    <mergeCell ref="T8:T9"/>
    <mergeCell ref="X8:X9"/>
    <mergeCell ref="AP4:AP5"/>
    <mergeCell ref="AQ4:AQ5"/>
    <mergeCell ref="H5:I5"/>
    <mergeCell ref="L5:M5"/>
    <mergeCell ref="P5:Q5"/>
    <mergeCell ref="AE5:AF5"/>
    <mergeCell ref="AI5:AJ5"/>
    <mergeCell ref="AM5:AN5"/>
    <mergeCell ref="AC6:AF7"/>
    <mergeCell ref="AO6:AO7"/>
    <mergeCell ref="AP6:AP7"/>
    <mergeCell ref="AQ6:AQ7"/>
    <mergeCell ref="L7:M7"/>
    <mergeCell ref="P7:Q7"/>
    <mergeCell ref="AA7:AB7"/>
    <mergeCell ref="AI7:AJ7"/>
    <mergeCell ref="AM7:AN7"/>
    <mergeCell ref="A4:A5"/>
    <mergeCell ref="AG8:AJ9"/>
    <mergeCell ref="AO8:AO9"/>
    <mergeCell ref="AP8:AP9"/>
    <mergeCell ref="AK10:AN11"/>
    <mergeCell ref="AO10:AO11"/>
    <mergeCell ref="AP10:AP11"/>
    <mergeCell ref="AQ8:AQ9"/>
    <mergeCell ref="D9:E9"/>
    <mergeCell ref="H9:I9"/>
    <mergeCell ref="P9:Q9"/>
    <mergeCell ref="AA9:AB9"/>
    <mergeCell ref="AE9:AF9"/>
    <mergeCell ref="AM9:AN9"/>
    <mergeCell ref="AQ10:AQ11"/>
    <mergeCell ref="D11:E11"/>
    <mergeCell ref="H11:I11"/>
    <mergeCell ref="L11:M11"/>
    <mergeCell ref="AA11:AB11"/>
    <mergeCell ref="AE11:AF11"/>
    <mergeCell ref="AI11:AJ11"/>
    <mergeCell ref="A10:A11"/>
    <mergeCell ref="N10:Q11"/>
    <mergeCell ref="R10:R11"/>
    <mergeCell ref="S10:S11"/>
    <mergeCell ref="T10:T11"/>
    <mergeCell ref="X10:X11"/>
    <mergeCell ref="H21:I21"/>
    <mergeCell ref="J21:K21"/>
    <mergeCell ref="L21:M21"/>
    <mergeCell ref="A17:AJ17"/>
    <mergeCell ref="B19:C19"/>
    <mergeCell ref="D19:E19"/>
    <mergeCell ref="F19:G19"/>
    <mergeCell ref="H19:I19"/>
    <mergeCell ref="J19:K19"/>
    <mergeCell ref="L19:M19"/>
    <mergeCell ref="Y19:Z19"/>
    <mergeCell ref="AA19:AB19"/>
    <mergeCell ref="AC19:AD19"/>
    <mergeCell ref="AE21:AF21"/>
    <mergeCell ref="AG21:AH21"/>
    <mergeCell ref="AI21:AJ21"/>
    <mergeCell ref="AE19:AF19"/>
    <mergeCell ref="AG19:AH19"/>
    <mergeCell ref="AI19:AJ19"/>
    <mergeCell ref="H20:I20"/>
    <mergeCell ref="J20:K20"/>
    <mergeCell ref="L20:M20"/>
    <mergeCell ref="AE20:AF20"/>
    <mergeCell ref="AG20:AH20"/>
    <mergeCell ref="AI20:AJ20"/>
    <mergeCell ref="H23:I23"/>
    <mergeCell ref="J23:K23"/>
    <mergeCell ref="L23:M23"/>
    <mergeCell ref="AE23:AF23"/>
    <mergeCell ref="AG23:AH23"/>
    <mergeCell ref="AI23:AJ23"/>
    <mergeCell ref="H22:I22"/>
    <mergeCell ref="J22:K22"/>
    <mergeCell ref="L22:M22"/>
    <mergeCell ref="AE22:AF22"/>
    <mergeCell ref="AG22:AH22"/>
    <mergeCell ref="AI22:AJ22"/>
    <mergeCell ref="H25:I25"/>
    <mergeCell ref="J25:K25"/>
    <mergeCell ref="L25:M25"/>
    <mergeCell ref="AE25:AF25"/>
    <mergeCell ref="AG25:AH25"/>
    <mergeCell ref="AI25:AJ25"/>
    <mergeCell ref="H24:I24"/>
    <mergeCell ref="J24:K24"/>
    <mergeCell ref="L24:M24"/>
    <mergeCell ref="AE24:AF24"/>
    <mergeCell ref="AG24:AH24"/>
    <mergeCell ref="AI24:AJ24"/>
    <mergeCell ref="H27:I27"/>
    <mergeCell ref="J27:K27"/>
    <mergeCell ref="L27:M27"/>
    <mergeCell ref="AE27:AF27"/>
    <mergeCell ref="AG27:AH27"/>
    <mergeCell ref="AI27:AJ27"/>
    <mergeCell ref="H26:I26"/>
    <mergeCell ref="J26:K26"/>
    <mergeCell ref="L26:M26"/>
    <mergeCell ref="AE26:AF26"/>
    <mergeCell ref="AG26:AH26"/>
    <mergeCell ref="AI26:AJ26"/>
    <mergeCell ref="H29:I29"/>
    <mergeCell ref="J29:K29"/>
    <mergeCell ref="L29:M29"/>
    <mergeCell ref="AE29:AF29"/>
    <mergeCell ref="AG29:AH29"/>
    <mergeCell ref="AI29:AJ29"/>
    <mergeCell ref="H28:I28"/>
    <mergeCell ref="J28:K28"/>
    <mergeCell ref="L28:M28"/>
    <mergeCell ref="AE28:AF28"/>
    <mergeCell ref="AG28:AH28"/>
    <mergeCell ref="AI28:AJ28"/>
    <mergeCell ref="H31:I31"/>
    <mergeCell ref="J31:K31"/>
    <mergeCell ref="L31:M31"/>
    <mergeCell ref="AE31:AF31"/>
    <mergeCell ref="AG31:AH31"/>
    <mergeCell ref="AI31:AJ31"/>
    <mergeCell ref="H30:I30"/>
    <mergeCell ref="J30:K30"/>
    <mergeCell ref="L30:M30"/>
    <mergeCell ref="AE30:AF30"/>
    <mergeCell ref="AG30:AH30"/>
    <mergeCell ref="AI30:AJ30"/>
    <mergeCell ref="H33:I33"/>
    <mergeCell ref="J33:K33"/>
    <mergeCell ref="L33:M33"/>
    <mergeCell ref="AE33:AF33"/>
    <mergeCell ref="AG33:AH33"/>
    <mergeCell ref="AI33:AJ33"/>
    <mergeCell ref="H32:I32"/>
    <mergeCell ref="J32:K32"/>
    <mergeCell ref="L32:M32"/>
    <mergeCell ref="AE32:AF32"/>
    <mergeCell ref="AG32:AH32"/>
    <mergeCell ref="AI32:AJ32"/>
    <mergeCell ref="H35:I35"/>
    <mergeCell ref="J35:K35"/>
    <mergeCell ref="L35:M35"/>
    <mergeCell ref="AE35:AF35"/>
    <mergeCell ref="AG35:AH35"/>
    <mergeCell ref="AI35:AJ35"/>
    <mergeCell ref="H34:I34"/>
    <mergeCell ref="J34:K34"/>
    <mergeCell ref="L34:M34"/>
    <mergeCell ref="AE34:AF34"/>
    <mergeCell ref="AG34:AH34"/>
    <mergeCell ref="AI34:AJ3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4" workbookViewId="0">
      <selection activeCell="L28" sqref="L28"/>
    </sheetView>
  </sheetViews>
  <sheetFormatPr defaultRowHeight="15" x14ac:dyDescent="0.25"/>
  <cols>
    <col min="1" max="1" width="14.42578125" customWidth="1"/>
    <col min="2" max="2" width="4.28515625" customWidth="1"/>
    <col min="3" max="3" width="4.5703125" customWidth="1"/>
    <col min="4" max="4" width="5.85546875" customWidth="1"/>
    <col min="5" max="5" width="6.42578125" customWidth="1"/>
    <col min="9" max="9" width="9.85546875" customWidth="1"/>
  </cols>
  <sheetData>
    <row r="1" spans="1:11" ht="54.75" customHeight="1" x14ac:dyDescent="0.25">
      <c r="A1" s="219" t="s">
        <v>142</v>
      </c>
      <c r="B1" s="219"/>
      <c r="C1" s="219"/>
      <c r="D1" s="219"/>
      <c r="E1" s="219"/>
      <c r="F1" s="219"/>
      <c r="G1" s="219"/>
      <c r="H1" s="219"/>
    </row>
    <row r="2" spans="1:11" ht="15.75" thickBot="1" x14ac:dyDescent="0.3"/>
    <row r="3" spans="1:11" ht="62.25" customHeight="1" thickTop="1" thickBot="1" x14ac:dyDescent="0.3">
      <c r="A3" s="1" t="s">
        <v>0</v>
      </c>
      <c r="B3" s="222" t="s">
        <v>1</v>
      </c>
      <c r="C3" s="223"/>
      <c r="D3" s="220" t="s">
        <v>3</v>
      </c>
      <c r="E3" s="221"/>
      <c r="F3" s="2" t="s">
        <v>4</v>
      </c>
      <c r="H3" s="3" t="s">
        <v>5</v>
      </c>
      <c r="I3" s="180" t="s">
        <v>6</v>
      </c>
      <c r="J3" s="180" t="s">
        <v>7</v>
      </c>
      <c r="K3" s="5" t="s">
        <v>8</v>
      </c>
    </row>
    <row r="4" spans="1:11" ht="16.5" thickTop="1" thickBot="1" x14ac:dyDescent="0.3">
      <c r="A4" s="214" t="s">
        <v>170</v>
      </c>
      <c r="B4" s="189">
        <f>'Tab wyników B-3'!R4</f>
        <v>13</v>
      </c>
      <c r="C4" s="190"/>
      <c r="D4" s="195">
        <f>'Tab wyników B-3'!S4</f>
        <v>219</v>
      </c>
      <c r="E4" s="198">
        <f>'Tab wyników B-3'!T4</f>
        <v>101</v>
      </c>
      <c r="F4" s="201" t="s">
        <v>200</v>
      </c>
      <c r="H4" s="185">
        <v>13</v>
      </c>
      <c r="I4" s="183">
        <v>3</v>
      </c>
      <c r="J4" s="183">
        <f>H4/I4</f>
        <v>4.333333333333333</v>
      </c>
      <c r="K4" s="184">
        <f>D4/E4</f>
        <v>2.1683168316831685</v>
      </c>
    </row>
    <row r="5" spans="1:11" ht="15.75" thickBot="1" x14ac:dyDescent="0.3">
      <c r="A5" s="215"/>
      <c r="B5" s="191"/>
      <c r="C5" s="192"/>
      <c r="D5" s="196"/>
      <c r="E5" s="199"/>
      <c r="F5" s="202"/>
      <c r="H5" s="185"/>
      <c r="I5" s="183"/>
      <c r="J5" s="183"/>
      <c r="K5" s="184"/>
    </row>
    <row r="6" spans="1:11" ht="15.75" thickBot="1" x14ac:dyDescent="0.3">
      <c r="A6" s="215"/>
      <c r="B6" s="191"/>
      <c r="C6" s="192"/>
      <c r="D6" s="196"/>
      <c r="E6" s="199"/>
      <c r="F6" s="202"/>
      <c r="H6" s="185"/>
      <c r="I6" s="183"/>
      <c r="J6" s="183"/>
      <c r="K6" s="184"/>
    </row>
    <row r="7" spans="1:11" ht="15.75" thickBot="1" x14ac:dyDescent="0.3">
      <c r="A7" s="216"/>
      <c r="B7" s="193"/>
      <c r="C7" s="194"/>
      <c r="D7" s="197"/>
      <c r="E7" s="200"/>
      <c r="F7" s="203"/>
      <c r="H7" s="185"/>
      <c r="I7" s="183"/>
      <c r="J7" s="183"/>
      <c r="K7" s="184"/>
    </row>
    <row r="8" spans="1:11" ht="16.5" thickTop="1" thickBot="1" x14ac:dyDescent="0.3">
      <c r="A8" s="214" t="s">
        <v>171</v>
      </c>
      <c r="B8" s="189">
        <f>'Tab wyników B-3'!R6</f>
        <v>8</v>
      </c>
      <c r="C8" s="190"/>
      <c r="D8" s="207">
        <f>'Tab wyników B-3'!S6</f>
        <v>120</v>
      </c>
      <c r="E8" s="209">
        <f>'Tab wyników B-3'!T6</f>
        <v>140</v>
      </c>
      <c r="F8" s="201" t="s">
        <v>204</v>
      </c>
      <c r="H8" s="185">
        <v>8</v>
      </c>
      <c r="I8" s="183">
        <v>6</v>
      </c>
      <c r="J8" s="183">
        <f t="shared" ref="J8" si="0">H8/I8</f>
        <v>1.3333333333333333</v>
      </c>
      <c r="K8" s="184">
        <f t="shared" ref="K8" si="1">D8/E8</f>
        <v>0.8571428571428571</v>
      </c>
    </row>
    <row r="9" spans="1:11" ht="15.75" thickBot="1" x14ac:dyDescent="0.3">
      <c r="A9" s="215"/>
      <c r="B9" s="191"/>
      <c r="C9" s="192"/>
      <c r="D9" s="208"/>
      <c r="E9" s="210"/>
      <c r="F9" s="202"/>
      <c r="H9" s="185"/>
      <c r="I9" s="183"/>
      <c r="J9" s="183"/>
      <c r="K9" s="184"/>
    </row>
    <row r="10" spans="1:11" ht="15.75" thickBot="1" x14ac:dyDescent="0.3">
      <c r="A10" s="215"/>
      <c r="B10" s="191"/>
      <c r="C10" s="192"/>
      <c r="D10" s="208"/>
      <c r="E10" s="210"/>
      <c r="F10" s="202"/>
      <c r="H10" s="185"/>
      <c r="I10" s="183"/>
      <c r="J10" s="183"/>
      <c r="K10" s="184"/>
    </row>
    <row r="11" spans="1:11" ht="15.75" thickBot="1" x14ac:dyDescent="0.3">
      <c r="A11" s="216"/>
      <c r="B11" s="193"/>
      <c r="C11" s="194"/>
      <c r="D11" s="217"/>
      <c r="E11" s="218"/>
      <c r="F11" s="203"/>
      <c r="H11" s="185"/>
      <c r="I11" s="183"/>
      <c r="J11" s="183"/>
      <c r="K11" s="184"/>
    </row>
    <row r="12" spans="1:11" ht="16.5" thickTop="1" thickBot="1" x14ac:dyDescent="0.3">
      <c r="A12" s="214" t="s">
        <v>172</v>
      </c>
      <c r="B12" s="189">
        <f>'Tab wyników B-3'!R8</f>
        <v>11</v>
      </c>
      <c r="C12" s="190"/>
      <c r="D12" s="207">
        <f>'Tab wyników B-3'!S8</f>
        <v>144</v>
      </c>
      <c r="E12" s="209">
        <f>'Tab wyników B-3'!T8</f>
        <v>161</v>
      </c>
      <c r="F12" s="201" t="s">
        <v>202</v>
      </c>
      <c r="H12" s="185">
        <v>8</v>
      </c>
      <c r="I12" s="183">
        <v>3</v>
      </c>
      <c r="J12" s="183">
        <f t="shared" ref="J12" si="2">H12/I12</f>
        <v>2.6666666666666665</v>
      </c>
      <c r="K12" s="184">
        <f t="shared" ref="K12" si="3">D12/E12</f>
        <v>0.89440993788819878</v>
      </c>
    </row>
    <row r="13" spans="1:11" ht="15.75" thickBot="1" x14ac:dyDescent="0.3">
      <c r="A13" s="215"/>
      <c r="B13" s="191"/>
      <c r="C13" s="192"/>
      <c r="D13" s="208"/>
      <c r="E13" s="210"/>
      <c r="F13" s="202"/>
      <c r="H13" s="185"/>
      <c r="I13" s="183"/>
      <c r="J13" s="183"/>
      <c r="K13" s="184"/>
    </row>
    <row r="14" spans="1:11" ht="15.75" thickBot="1" x14ac:dyDescent="0.3">
      <c r="A14" s="215"/>
      <c r="B14" s="191"/>
      <c r="C14" s="192"/>
      <c r="D14" s="208"/>
      <c r="E14" s="210"/>
      <c r="F14" s="202"/>
      <c r="H14" s="185"/>
      <c r="I14" s="183"/>
      <c r="J14" s="183"/>
      <c r="K14" s="184"/>
    </row>
    <row r="15" spans="1:11" ht="15.75" thickBot="1" x14ac:dyDescent="0.3">
      <c r="A15" s="216"/>
      <c r="B15" s="193"/>
      <c r="C15" s="194"/>
      <c r="D15" s="208"/>
      <c r="E15" s="210"/>
      <c r="F15" s="202"/>
      <c r="H15" s="185"/>
      <c r="I15" s="183"/>
      <c r="J15" s="183"/>
      <c r="K15" s="184"/>
    </row>
    <row r="16" spans="1:11" ht="16.5" thickTop="1" thickBot="1" x14ac:dyDescent="0.3">
      <c r="A16" s="214" t="s">
        <v>173</v>
      </c>
      <c r="B16" s="189">
        <f>'Tab wyników B-3'!R10</f>
        <v>13</v>
      </c>
      <c r="C16" s="190"/>
      <c r="D16" s="213">
        <f>'Tab wyników B-3'!S10</f>
        <v>219</v>
      </c>
      <c r="E16" s="212">
        <f>'Tab wyników B-3'!T10</f>
        <v>98</v>
      </c>
      <c r="F16" s="211" t="s">
        <v>199</v>
      </c>
      <c r="H16" s="186">
        <v>13</v>
      </c>
      <c r="I16" s="204">
        <v>3</v>
      </c>
      <c r="J16" s="183">
        <f t="shared" ref="J16" si="4">H16/I16</f>
        <v>4.333333333333333</v>
      </c>
      <c r="K16" s="184">
        <f t="shared" ref="K16" si="5">D16/E16</f>
        <v>2.2346938775510203</v>
      </c>
    </row>
    <row r="17" spans="1:11" ht="16.5" thickTop="1" thickBot="1" x14ac:dyDescent="0.3">
      <c r="A17" s="215"/>
      <c r="B17" s="191"/>
      <c r="C17" s="192"/>
      <c r="D17" s="213"/>
      <c r="E17" s="212"/>
      <c r="F17" s="211"/>
      <c r="H17" s="187"/>
      <c r="I17" s="205"/>
      <c r="J17" s="183"/>
      <c r="K17" s="184"/>
    </row>
    <row r="18" spans="1:11" ht="16.5" thickTop="1" thickBot="1" x14ac:dyDescent="0.3">
      <c r="A18" s="215"/>
      <c r="B18" s="191"/>
      <c r="C18" s="192"/>
      <c r="D18" s="213"/>
      <c r="E18" s="212"/>
      <c r="F18" s="211"/>
      <c r="H18" s="187"/>
      <c r="I18" s="205"/>
      <c r="J18" s="183"/>
      <c r="K18" s="184"/>
    </row>
    <row r="19" spans="1:11" ht="16.5" thickTop="1" thickBot="1" x14ac:dyDescent="0.3">
      <c r="A19" s="216"/>
      <c r="B19" s="193"/>
      <c r="C19" s="194"/>
      <c r="D19" s="213"/>
      <c r="E19" s="212"/>
      <c r="F19" s="211"/>
      <c r="H19" s="188"/>
      <c r="I19" s="206"/>
      <c r="J19" s="183"/>
      <c r="K19" s="184"/>
    </row>
    <row r="20" spans="1:11" ht="16.5" thickTop="1" thickBot="1" x14ac:dyDescent="0.3">
      <c r="A20" s="214" t="s">
        <v>174</v>
      </c>
      <c r="B20" s="189">
        <f>'Tab wyników B-3'!AO4</f>
        <v>8</v>
      </c>
      <c r="C20" s="190"/>
      <c r="D20" s="213">
        <f>'Tab wyników B-3'!AP4</f>
        <v>98</v>
      </c>
      <c r="E20" s="212">
        <f>'Tab wyników B-3'!AQ4</f>
        <v>177</v>
      </c>
      <c r="F20" s="211" t="s">
        <v>205</v>
      </c>
      <c r="H20" s="186">
        <v>2</v>
      </c>
      <c r="I20" s="204">
        <v>12</v>
      </c>
      <c r="J20" s="183">
        <f t="shared" ref="J20" si="6">H20/I20</f>
        <v>0.16666666666666666</v>
      </c>
      <c r="K20" s="184">
        <f t="shared" ref="K20" si="7">D20/E20</f>
        <v>0.5536723163841808</v>
      </c>
    </row>
    <row r="21" spans="1:11" ht="16.5" thickTop="1" thickBot="1" x14ac:dyDescent="0.3">
      <c r="A21" s="215"/>
      <c r="B21" s="191"/>
      <c r="C21" s="192"/>
      <c r="D21" s="213"/>
      <c r="E21" s="212"/>
      <c r="F21" s="211"/>
      <c r="H21" s="187"/>
      <c r="I21" s="205"/>
      <c r="J21" s="183"/>
      <c r="K21" s="184"/>
    </row>
    <row r="22" spans="1:11" ht="16.5" thickTop="1" thickBot="1" x14ac:dyDescent="0.3">
      <c r="A22" s="215"/>
      <c r="B22" s="191"/>
      <c r="C22" s="192"/>
      <c r="D22" s="213"/>
      <c r="E22" s="212"/>
      <c r="F22" s="211"/>
      <c r="H22" s="187"/>
      <c r="I22" s="205"/>
      <c r="J22" s="183"/>
      <c r="K22" s="184"/>
    </row>
    <row r="23" spans="1:11" ht="16.5" thickTop="1" thickBot="1" x14ac:dyDescent="0.3">
      <c r="A23" s="216"/>
      <c r="B23" s="193"/>
      <c r="C23" s="194"/>
      <c r="D23" s="213"/>
      <c r="E23" s="212"/>
      <c r="F23" s="211"/>
      <c r="H23" s="188"/>
      <c r="I23" s="206"/>
      <c r="J23" s="183"/>
      <c r="K23" s="184"/>
    </row>
    <row r="24" spans="1:11" ht="16.5" thickTop="1" thickBot="1" x14ac:dyDescent="0.3">
      <c r="A24" s="224" t="s">
        <v>175</v>
      </c>
      <c r="B24" s="189">
        <f>'Tab wyników B-3'!AO6</f>
        <v>9</v>
      </c>
      <c r="C24" s="190"/>
      <c r="D24" s="213">
        <f>'Tab wyników B-3'!AP6</f>
        <v>164</v>
      </c>
      <c r="E24" s="212">
        <f>'Tab wyników B-3'!AQ6</f>
        <v>188</v>
      </c>
      <c r="F24" s="211" t="s">
        <v>203</v>
      </c>
      <c r="H24" s="186">
        <v>6</v>
      </c>
      <c r="I24" s="204">
        <v>10</v>
      </c>
      <c r="J24" s="183">
        <f t="shared" ref="J24" si="8">H24/I24</f>
        <v>0.6</v>
      </c>
      <c r="K24" s="184">
        <f t="shared" ref="K24" si="9">D24/E24</f>
        <v>0.87234042553191493</v>
      </c>
    </row>
    <row r="25" spans="1:11" ht="16.5" thickTop="1" thickBot="1" x14ac:dyDescent="0.3">
      <c r="A25" s="224"/>
      <c r="B25" s="191"/>
      <c r="C25" s="192"/>
      <c r="D25" s="213"/>
      <c r="E25" s="212"/>
      <c r="F25" s="211"/>
      <c r="H25" s="187"/>
      <c r="I25" s="205"/>
      <c r="J25" s="183"/>
      <c r="K25" s="184"/>
    </row>
    <row r="26" spans="1:11" ht="16.5" thickTop="1" thickBot="1" x14ac:dyDescent="0.3">
      <c r="A26" s="224"/>
      <c r="B26" s="191"/>
      <c r="C26" s="192"/>
      <c r="D26" s="213"/>
      <c r="E26" s="212"/>
      <c r="F26" s="211"/>
      <c r="H26" s="187"/>
      <c r="I26" s="205"/>
      <c r="J26" s="183"/>
      <c r="K26" s="184"/>
    </row>
    <row r="27" spans="1:11" ht="16.5" thickTop="1" thickBot="1" x14ac:dyDescent="0.3">
      <c r="A27" s="224"/>
      <c r="B27" s="193"/>
      <c r="C27" s="194"/>
      <c r="D27" s="213"/>
      <c r="E27" s="212"/>
      <c r="F27" s="211"/>
      <c r="H27" s="188"/>
      <c r="I27" s="206"/>
      <c r="J27" s="183"/>
      <c r="K27" s="184"/>
    </row>
    <row r="28" spans="1:11" ht="16.5" thickTop="1" thickBot="1" x14ac:dyDescent="0.3">
      <c r="A28" s="214" t="s">
        <v>176</v>
      </c>
      <c r="B28" s="189">
        <f>'Tab wyników B-3'!AO8</f>
        <v>12</v>
      </c>
      <c r="C28" s="190"/>
      <c r="D28" s="208">
        <f>'Tab wyników B-3'!AP8</f>
        <v>178</v>
      </c>
      <c r="E28" s="210">
        <f>'Tab wyników B-3'!AQ8</f>
        <v>163</v>
      </c>
      <c r="F28" s="202" t="s">
        <v>201</v>
      </c>
      <c r="H28" s="186"/>
      <c r="I28" s="204"/>
      <c r="J28" s="183" t="e">
        <f t="shared" ref="J28" si="10">H28/I28</f>
        <v>#DIV/0!</v>
      </c>
      <c r="K28" s="184">
        <f t="shared" ref="K28" si="11">D28/E28</f>
        <v>1.0920245398773005</v>
      </c>
    </row>
    <row r="29" spans="1:11" ht="15.75" thickBot="1" x14ac:dyDescent="0.3">
      <c r="A29" s="215"/>
      <c r="B29" s="191"/>
      <c r="C29" s="192"/>
      <c r="D29" s="208"/>
      <c r="E29" s="210"/>
      <c r="F29" s="202"/>
      <c r="H29" s="187"/>
      <c r="I29" s="205"/>
      <c r="J29" s="183"/>
      <c r="K29" s="184"/>
    </row>
    <row r="30" spans="1:11" ht="15.75" thickBot="1" x14ac:dyDescent="0.3">
      <c r="A30" s="215"/>
      <c r="B30" s="191"/>
      <c r="C30" s="192"/>
      <c r="D30" s="208"/>
      <c r="E30" s="210"/>
      <c r="F30" s="202"/>
      <c r="H30" s="187"/>
      <c r="I30" s="205"/>
      <c r="J30" s="183"/>
      <c r="K30" s="184"/>
    </row>
    <row r="31" spans="1:11" ht="15.75" thickBot="1" x14ac:dyDescent="0.3">
      <c r="A31" s="216"/>
      <c r="B31" s="193"/>
      <c r="C31" s="194"/>
      <c r="D31" s="217"/>
      <c r="E31" s="218"/>
      <c r="F31" s="203"/>
      <c r="H31" s="188"/>
      <c r="I31" s="206"/>
      <c r="J31" s="183"/>
      <c r="K31" s="184"/>
    </row>
    <row r="32" spans="1:11" ht="16.5" thickTop="1" thickBot="1" x14ac:dyDescent="0.3">
      <c r="A32" s="214" t="s">
        <v>177</v>
      </c>
      <c r="B32" s="189">
        <f>'Tab wyników B-3'!AO10</f>
        <v>7</v>
      </c>
      <c r="C32" s="190"/>
      <c r="D32" s="207">
        <f>'Tab wyników B-3'!AP10</f>
        <v>113</v>
      </c>
      <c r="E32" s="209">
        <f>'Tab wyników B-3'!AQ10</f>
        <v>213</v>
      </c>
      <c r="F32" s="201" t="s">
        <v>206</v>
      </c>
      <c r="H32" s="185"/>
      <c r="I32" s="183"/>
      <c r="J32" s="183" t="e">
        <f t="shared" ref="J32" si="12">H32/I32</f>
        <v>#DIV/0!</v>
      </c>
      <c r="K32" s="184">
        <f t="shared" ref="K32" si="13">D32/E32</f>
        <v>0.53051643192488263</v>
      </c>
    </row>
    <row r="33" spans="1:11" ht="15.75" thickBot="1" x14ac:dyDescent="0.3">
      <c r="A33" s="215"/>
      <c r="B33" s="191"/>
      <c r="C33" s="192"/>
      <c r="D33" s="208"/>
      <c r="E33" s="210"/>
      <c r="F33" s="202"/>
      <c r="H33" s="185"/>
      <c r="I33" s="183"/>
      <c r="J33" s="183"/>
      <c r="K33" s="184"/>
    </row>
    <row r="34" spans="1:11" ht="15.75" thickBot="1" x14ac:dyDescent="0.3">
      <c r="A34" s="215"/>
      <c r="B34" s="191"/>
      <c r="C34" s="192"/>
      <c r="D34" s="208"/>
      <c r="E34" s="210"/>
      <c r="F34" s="202"/>
      <c r="H34" s="185"/>
      <c r="I34" s="183"/>
      <c r="J34" s="183"/>
      <c r="K34" s="184"/>
    </row>
    <row r="35" spans="1:11" ht="15.75" thickBot="1" x14ac:dyDescent="0.3">
      <c r="A35" s="216"/>
      <c r="B35" s="193"/>
      <c r="C35" s="194"/>
      <c r="D35" s="217"/>
      <c r="E35" s="218"/>
      <c r="F35" s="203"/>
      <c r="H35" s="185"/>
      <c r="I35" s="183"/>
      <c r="J35" s="183"/>
      <c r="K35" s="184"/>
    </row>
    <row r="36" spans="1:11" ht="15.75" thickTop="1" x14ac:dyDescent="0.25"/>
  </sheetData>
  <mergeCells count="75">
    <mergeCell ref="A1:H1"/>
    <mergeCell ref="B3:C3"/>
    <mergeCell ref="D3:E3"/>
    <mergeCell ref="A4:A7"/>
    <mergeCell ref="B4:C7"/>
    <mergeCell ref="D4:D7"/>
    <mergeCell ref="E4:E7"/>
    <mergeCell ref="F4:F7"/>
    <mergeCell ref="H4:H7"/>
    <mergeCell ref="J12:J15"/>
    <mergeCell ref="K12:K15"/>
    <mergeCell ref="A8:A11"/>
    <mergeCell ref="B8:C11"/>
    <mergeCell ref="D8:D11"/>
    <mergeCell ref="E8:E11"/>
    <mergeCell ref="F8:F11"/>
    <mergeCell ref="I4:I7"/>
    <mergeCell ref="J4:J7"/>
    <mergeCell ref="K4:K7"/>
    <mergeCell ref="H8:H11"/>
    <mergeCell ref="I8:I11"/>
    <mergeCell ref="J8:J11"/>
    <mergeCell ref="K8:K11"/>
    <mergeCell ref="H16:H19"/>
    <mergeCell ref="I16:I19"/>
    <mergeCell ref="J16:J19"/>
    <mergeCell ref="K16:K19"/>
    <mergeCell ref="A12:A15"/>
    <mergeCell ref="B12:C15"/>
    <mergeCell ref="D12:D15"/>
    <mergeCell ref="A16:A19"/>
    <mergeCell ref="B16:C19"/>
    <mergeCell ref="D16:D19"/>
    <mergeCell ref="E16:E19"/>
    <mergeCell ref="F16:F19"/>
    <mergeCell ref="E12:E15"/>
    <mergeCell ref="F12:F15"/>
    <mergeCell ref="H12:H15"/>
    <mergeCell ref="I12:I15"/>
    <mergeCell ref="I20:I23"/>
    <mergeCell ref="J20:J23"/>
    <mergeCell ref="K20:K23"/>
    <mergeCell ref="A24:A27"/>
    <mergeCell ref="B24:C27"/>
    <mergeCell ref="D24:D27"/>
    <mergeCell ref="E24:E27"/>
    <mergeCell ref="F24:F27"/>
    <mergeCell ref="H24:H27"/>
    <mergeCell ref="I24:I27"/>
    <mergeCell ref="A20:A23"/>
    <mergeCell ref="B20:C23"/>
    <mergeCell ref="D20:D23"/>
    <mergeCell ref="E20:E23"/>
    <mergeCell ref="F20:F23"/>
    <mergeCell ref="H20:H23"/>
    <mergeCell ref="J24:J27"/>
    <mergeCell ref="K24:K27"/>
    <mergeCell ref="A28:A31"/>
    <mergeCell ref="B28:C31"/>
    <mergeCell ref="D28:D31"/>
    <mergeCell ref="E28:E31"/>
    <mergeCell ref="F28:F31"/>
    <mergeCell ref="H28:H31"/>
    <mergeCell ref="I28:I31"/>
    <mergeCell ref="J28:J31"/>
    <mergeCell ref="K28:K31"/>
    <mergeCell ref="H32:H35"/>
    <mergeCell ref="I32:I35"/>
    <mergeCell ref="J32:J35"/>
    <mergeCell ref="K32:K35"/>
    <mergeCell ref="A32:A35"/>
    <mergeCell ref="B32:C35"/>
    <mergeCell ref="D32:D35"/>
    <mergeCell ref="E32:E35"/>
    <mergeCell ref="F32:F3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8"/>
  <sheetViews>
    <sheetView showZeros="0" topLeftCell="A7" workbookViewId="0">
      <selection activeCell="Q21" sqref="Q21"/>
    </sheetView>
  </sheetViews>
  <sheetFormatPr defaultRowHeight="15" x14ac:dyDescent="0.25"/>
  <cols>
    <col min="1" max="1" width="21.5703125" customWidth="1"/>
    <col min="2" max="2" width="3.85546875" customWidth="1"/>
    <col min="3" max="3" width="4.140625" customWidth="1"/>
    <col min="4" max="4" width="3.85546875" customWidth="1"/>
    <col min="5" max="5" width="4" customWidth="1"/>
    <col min="6" max="6" width="4.140625" customWidth="1"/>
    <col min="7" max="9" width="4" customWidth="1"/>
    <col min="10" max="10" width="3.85546875" customWidth="1"/>
    <col min="11" max="13" width="4.140625" customWidth="1"/>
    <col min="14" max="14" width="4" customWidth="1"/>
    <col min="15" max="15" width="3.85546875" customWidth="1"/>
    <col min="16" max="16" width="4.140625" customWidth="1"/>
    <col min="17" max="17" width="4" customWidth="1"/>
    <col min="18" max="18" width="7.140625" customWidth="1"/>
    <col min="19" max="19" width="5.42578125" customWidth="1"/>
    <col min="20" max="20" width="5.5703125" customWidth="1"/>
    <col min="21" max="21" width="3.7109375" customWidth="1"/>
    <col min="22" max="22" width="2.28515625" customWidth="1"/>
    <col min="23" max="23" width="4.140625" customWidth="1"/>
    <col min="24" max="24" width="19.28515625" customWidth="1"/>
    <col min="25" max="25" width="4.140625" customWidth="1"/>
    <col min="26" max="26" width="3.7109375" customWidth="1"/>
    <col min="27" max="28" width="4" customWidth="1"/>
    <col min="29" max="29" width="4.140625" customWidth="1"/>
    <col min="30" max="32" width="4" customWidth="1"/>
    <col min="33" max="33" width="4.140625" customWidth="1"/>
    <col min="34" max="34" width="4" customWidth="1"/>
    <col min="35" max="35" width="4.140625" customWidth="1"/>
    <col min="36" max="36" width="4" customWidth="1"/>
    <col min="37" max="37" width="4.28515625" customWidth="1"/>
    <col min="38" max="38" width="4.140625" customWidth="1"/>
    <col min="39" max="39" width="4" customWidth="1"/>
    <col min="40" max="40" width="4.140625" customWidth="1"/>
    <col min="41" max="41" width="7" customWidth="1"/>
    <col min="42" max="42" width="7.28515625" customWidth="1"/>
    <col min="43" max="43" width="5" customWidth="1"/>
  </cols>
  <sheetData>
    <row r="1" spans="1:43" ht="40.5" customHeight="1" x14ac:dyDescent="0.25">
      <c r="A1" s="219" t="s">
        <v>143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146"/>
      <c r="W1" s="178"/>
      <c r="X1" s="219" t="s">
        <v>143</v>
      </c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</row>
    <row r="2" spans="1:43" ht="15.75" thickBot="1" x14ac:dyDescent="0.3">
      <c r="W2" s="178"/>
    </row>
    <row r="3" spans="1:43" ht="48" customHeight="1" thickTop="1" thickBot="1" x14ac:dyDescent="0.3">
      <c r="A3" s="1" t="s">
        <v>0</v>
      </c>
      <c r="B3" s="264">
        <v>1</v>
      </c>
      <c r="C3" s="265"/>
      <c r="D3" s="265"/>
      <c r="E3" s="266"/>
      <c r="F3" s="264">
        <v>2</v>
      </c>
      <c r="G3" s="265"/>
      <c r="H3" s="265"/>
      <c r="I3" s="266"/>
      <c r="J3" s="264">
        <v>3</v>
      </c>
      <c r="K3" s="265"/>
      <c r="L3" s="265"/>
      <c r="M3" s="266"/>
      <c r="N3" s="264">
        <v>4</v>
      </c>
      <c r="O3" s="265"/>
      <c r="P3" s="265"/>
      <c r="Q3" s="266"/>
      <c r="R3" s="179" t="s">
        <v>14</v>
      </c>
      <c r="S3" s="220" t="s">
        <v>15</v>
      </c>
      <c r="T3" s="267"/>
      <c r="W3" s="178"/>
      <c r="X3" s="1" t="s">
        <v>0</v>
      </c>
      <c r="Y3" s="264">
        <v>1</v>
      </c>
      <c r="Z3" s="265"/>
      <c r="AA3" s="265"/>
      <c r="AB3" s="266"/>
      <c r="AC3" s="264">
        <v>2</v>
      </c>
      <c r="AD3" s="265"/>
      <c r="AE3" s="265"/>
      <c r="AF3" s="266"/>
      <c r="AG3" s="264">
        <v>3</v>
      </c>
      <c r="AH3" s="265"/>
      <c r="AI3" s="265"/>
      <c r="AJ3" s="266"/>
      <c r="AK3" s="264">
        <v>4</v>
      </c>
      <c r="AL3" s="265"/>
      <c r="AM3" s="265"/>
      <c r="AN3" s="266"/>
      <c r="AO3" s="179" t="s">
        <v>14</v>
      </c>
      <c r="AP3" s="220" t="s">
        <v>15</v>
      </c>
      <c r="AQ3" s="267"/>
    </row>
    <row r="4" spans="1:43" ht="16.5" thickTop="1" thickBot="1" x14ac:dyDescent="0.3">
      <c r="A4" s="214" t="s">
        <v>170</v>
      </c>
      <c r="B4" s="268"/>
      <c r="C4" s="269"/>
      <c r="D4" s="269"/>
      <c r="E4" s="270"/>
      <c r="F4" s="73">
        <v>15</v>
      </c>
      <c r="G4" s="74">
        <v>0</v>
      </c>
      <c r="H4" s="75"/>
      <c r="I4" s="79"/>
      <c r="J4" s="73">
        <v>15</v>
      </c>
      <c r="K4" s="76">
        <v>1</v>
      </c>
      <c r="L4" s="75"/>
      <c r="M4" s="80"/>
      <c r="N4" s="73">
        <v>15</v>
      </c>
      <c r="O4" s="76">
        <v>6</v>
      </c>
      <c r="P4" s="75">
        <v>6</v>
      </c>
      <c r="Q4" s="80">
        <v>11</v>
      </c>
      <c r="R4" s="258">
        <f>P5+L5+H5+H20+H21+H22+H23</f>
        <v>13</v>
      </c>
      <c r="S4" s="207">
        <f>J4+J5+L4+N4+N5+P4+H4+F4+F5+J20+J21+J22+J23</f>
        <v>219</v>
      </c>
      <c r="T4" s="262">
        <f>K5+K4+M4+O5+O4+Q4+I4+G4+G5+L20+L21+L22+L23</f>
        <v>101</v>
      </c>
      <c r="U4" t="s">
        <v>17</v>
      </c>
      <c r="W4" s="178" t="s">
        <v>21</v>
      </c>
      <c r="X4" s="214" t="s">
        <v>174</v>
      </c>
      <c r="Y4" s="268"/>
      <c r="Z4" s="269"/>
      <c r="AA4" s="269"/>
      <c r="AB4" s="270"/>
      <c r="AC4" s="73">
        <v>8</v>
      </c>
      <c r="AD4" s="74">
        <v>15</v>
      </c>
      <c r="AE4" s="75"/>
      <c r="AF4" s="79"/>
      <c r="AG4" s="73">
        <v>7</v>
      </c>
      <c r="AH4" s="76">
        <v>15</v>
      </c>
      <c r="AI4" s="75"/>
      <c r="AJ4" s="80"/>
      <c r="AK4" s="73">
        <v>15</v>
      </c>
      <c r="AL4" s="76">
        <v>11</v>
      </c>
      <c r="AM4" s="75"/>
      <c r="AN4" s="80"/>
      <c r="AO4" s="258">
        <f>AM5+AI5+AE5+AE20+AE21+AE22+AE23</f>
        <v>8</v>
      </c>
      <c r="AP4" s="207">
        <f>AG4+AG5+AI4+AK4+AK5+AM4+AE4+AC4+AC5+AG20+AG21+AG22+AG23</f>
        <v>98</v>
      </c>
      <c r="AQ4" s="262">
        <f>AH5+AH4+AJ4+AL5+AL4+AN4+AF4+AD4+AD5+AI20+AI21+AI23+AI22</f>
        <v>177</v>
      </c>
    </row>
    <row r="5" spans="1:43" ht="15.75" thickBot="1" x14ac:dyDescent="0.3">
      <c r="A5" s="215"/>
      <c r="B5" s="271"/>
      <c r="C5" s="272"/>
      <c r="D5" s="272"/>
      <c r="E5" s="273"/>
      <c r="F5" s="77">
        <v>15</v>
      </c>
      <c r="G5" s="78">
        <v>0</v>
      </c>
      <c r="H5" s="275">
        <f>IF(AND(F4=0,F5=0),0,1)*0+IF(AND(F4&gt;G4,F5&gt;G5),1,0)*2+IF(AND(F4&lt;G4,F5&lt;G5),1,0)*IF(AND(F4=0,F5=0),0,1)+IF(H4&gt;I4,1,0)*2+IF(H4&lt;I4,1,0)*1</f>
        <v>2</v>
      </c>
      <c r="I5" s="276"/>
      <c r="J5" s="77">
        <v>15</v>
      </c>
      <c r="K5" s="78">
        <v>1</v>
      </c>
      <c r="L5" s="275">
        <f>IF(AND(J4=0,J5=0),0,1)*0+IF(AND(J4&gt;K4,J5&gt;K5),1,0)*2+IF(AND(J4&lt;K4,J5&lt;K5),1,0)*IF(AND(J4=0,J5=0),0,1)+IF(L4&gt;M4,1,0)*2+IF(L4&lt;M4,1,0)*1</f>
        <v>2</v>
      </c>
      <c r="M5" s="276"/>
      <c r="N5" s="77">
        <v>9</v>
      </c>
      <c r="O5" s="78">
        <v>15</v>
      </c>
      <c r="P5" s="275">
        <f>IF(AND(N4=0,N5=0),0,1)*0+IF(AND(N4&gt;O4,N5&gt;O5),1,0)*2+IF(AND(N4&lt;O4,N5&lt;O5),1,0)*IF(AND(N4=0,N5=0),0,1)+IF(P4&gt;Q4,1,0)*2+IF(P4&lt;Q4,1,0)*1</f>
        <v>1</v>
      </c>
      <c r="Q5" s="276"/>
      <c r="R5" s="274"/>
      <c r="S5" s="280"/>
      <c r="T5" s="281"/>
      <c r="W5" s="178"/>
      <c r="X5" s="215"/>
      <c r="Y5" s="271"/>
      <c r="Z5" s="272"/>
      <c r="AA5" s="272"/>
      <c r="AB5" s="273"/>
      <c r="AC5" s="77">
        <v>4</v>
      </c>
      <c r="AD5" s="78">
        <v>15</v>
      </c>
      <c r="AE5" s="275">
        <f>IF(AND(AC4=0,AC5=0),0,1)*0+IF(AND(AC4&gt;AD4,AC5&gt;AD5),1,0)*2+IF(AND(AC4&lt;AD4,AC5&lt;AD5),1,0)*IF(AND(AC4=0,AC5=0),0,1)+IF(AE4&gt;AF4,1,0)*2+IF(AE4&lt;AF4,1,0)*1</f>
        <v>1</v>
      </c>
      <c r="AF5" s="276"/>
      <c r="AG5" s="77">
        <v>5</v>
      </c>
      <c r="AH5" s="78">
        <v>15</v>
      </c>
      <c r="AI5" s="275">
        <f>IF(AND(AG4=0,AG5=0),0,1)*0+IF(AND(AG4&gt;AH4,AG5&gt;AH5),1,0)*2+IF(AND(AG4&lt;AH4,AG5&lt;AH5),1,0)*IF(AND(AG4=0,AG5=0),0,1)+IF(AI4&gt;AJ4,1,0)*2+IF(AI4&lt;AJ4,1,0)*1</f>
        <v>1</v>
      </c>
      <c r="AJ5" s="276"/>
      <c r="AK5" s="77">
        <v>18</v>
      </c>
      <c r="AL5" s="78">
        <v>16</v>
      </c>
      <c r="AM5" s="275">
        <f>IF(AND(AK4=0,AK5=0),0,1)*0+IF(AND(AK4&gt;AL4,AK5&gt;AL5),1,0)*2+IF(AND(AK4&lt;AL4,AK5&lt;AL5),1,0)*IF(AND(AK4=0,AK5=0),0,1)+IF(AM4&gt;AN4,1,0)*2+IF(AM4&lt;AN4,1,0)*1</f>
        <v>2</v>
      </c>
      <c r="AN5" s="276"/>
      <c r="AO5" s="274"/>
      <c r="AP5" s="280"/>
      <c r="AQ5" s="281"/>
    </row>
    <row r="6" spans="1:43" ht="16.5" thickTop="1" thickBot="1" x14ac:dyDescent="0.3">
      <c r="A6" s="214" t="s">
        <v>171</v>
      </c>
      <c r="B6" s="86">
        <f>G4</f>
        <v>0</v>
      </c>
      <c r="C6" s="87">
        <f>F4</f>
        <v>15</v>
      </c>
      <c r="D6" s="88">
        <f>I4</f>
        <v>0</v>
      </c>
      <c r="E6" s="89">
        <f>H4</f>
        <v>0</v>
      </c>
      <c r="F6" s="252"/>
      <c r="G6" s="253"/>
      <c r="H6" s="253"/>
      <c r="I6" s="254"/>
      <c r="J6" s="90">
        <v>0</v>
      </c>
      <c r="K6" s="91">
        <v>15</v>
      </c>
      <c r="L6" s="106"/>
      <c r="M6" s="142"/>
      <c r="N6" s="101">
        <v>0</v>
      </c>
      <c r="O6" s="91">
        <v>15</v>
      </c>
      <c r="P6" s="143"/>
      <c r="Q6" s="142"/>
      <c r="R6" s="258">
        <f>P7+L7+D7+H24+H25+H26+H27</f>
        <v>8</v>
      </c>
      <c r="S6" s="207">
        <f>J6+J7+L6+N6+N7+P6+D6+B6+B7+J24+J25+J26+J27</f>
        <v>120</v>
      </c>
      <c r="T6" s="262">
        <f>K7+K6+M6+O7+O6+Q6+E6+C6+C7+L24+L25+L26+L27</f>
        <v>140</v>
      </c>
      <c r="U6" t="s">
        <v>18</v>
      </c>
      <c r="W6" s="178" t="s">
        <v>22</v>
      </c>
      <c r="X6" s="214" t="s">
        <v>180</v>
      </c>
      <c r="Y6" s="86">
        <f>AD4</f>
        <v>15</v>
      </c>
      <c r="Z6" s="87">
        <f>AC4</f>
        <v>8</v>
      </c>
      <c r="AA6" s="88">
        <f>AF4</f>
        <v>0</v>
      </c>
      <c r="AB6" s="89">
        <f>AE4</f>
        <v>0</v>
      </c>
      <c r="AC6" s="252"/>
      <c r="AD6" s="253"/>
      <c r="AE6" s="253"/>
      <c r="AF6" s="254"/>
      <c r="AG6" s="90">
        <v>12</v>
      </c>
      <c r="AH6" s="91">
        <v>15</v>
      </c>
      <c r="AI6" s="106"/>
      <c r="AJ6" s="142"/>
      <c r="AK6" s="101">
        <v>15</v>
      </c>
      <c r="AL6" s="91">
        <v>5</v>
      </c>
      <c r="AM6" s="143"/>
      <c r="AN6" s="142"/>
      <c r="AO6" s="258">
        <f>AM7+AI7+AA7+AE24+AE25+AE26+AE27</f>
        <v>9</v>
      </c>
      <c r="AP6" s="207">
        <f>AG6+AG7+AI6+AK6+AK7+AM6+AA6+Y6+Y7+AG24+AG25+AG26+AG27</f>
        <v>164</v>
      </c>
      <c r="AQ6" s="262">
        <f>AH7+AH6+AJ6+AL7+AL6+AN6+AB6+Z6+Z7+AI24+AI25+AI26+AI27</f>
        <v>188</v>
      </c>
    </row>
    <row r="7" spans="1:43" ht="15.75" thickBot="1" x14ac:dyDescent="0.3">
      <c r="A7" s="215"/>
      <c r="B7" s="92">
        <f>G5</f>
        <v>0</v>
      </c>
      <c r="C7" s="93">
        <f>F5</f>
        <v>15</v>
      </c>
      <c r="D7" s="275">
        <f>IF(AND(B6=0,B7=0),0,1)*0+IF(AND(B6&gt;C6,B7&gt;C7),1,0)*2+IF(AND(B6&lt;C6,B7&lt;C7),1,0)*IF(AND(B6=0,B7=0),0,1)+IF(D6&gt;E6,1,0)*2+IF(D6&lt;E6,1,0)*1</f>
        <v>0</v>
      </c>
      <c r="E7" s="276"/>
      <c r="F7" s="277"/>
      <c r="G7" s="278"/>
      <c r="H7" s="278"/>
      <c r="I7" s="279"/>
      <c r="J7" s="94">
        <v>0</v>
      </c>
      <c r="K7" s="95">
        <v>15</v>
      </c>
      <c r="L7" s="275">
        <f>IF(AND(J6=0,J7=0),0,1)*0+IF(AND(J6&gt;K6,J7&gt;K7),1,0)*2+IF(AND(J6&lt;K6,J7&lt;K7),1,0)*IF(AND(J6=0,J7=0),0,1)+IF(L6&gt;M6,1,0)*2+IF(L6&lt;M6,1,0)*1</f>
        <v>0</v>
      </c>
      <c r="M7" s="276"/>
      <c r="N7" s="94">
        <v>0</v>
      </c>
      <c r="O7" s="95">
        <v>15</v>
      </c>
      <c r="P7" s="275">
        <f>IF(AND(N6=0,N7=0),0,1)*0+IF(AND(N6&gt;O6,N7&gt;O7),1,0)*2+IF(AND(N6&lt;O6,N7&lt;O7),1,0)*IF(AND(N6=0,N7=0),0,1)+IF(P6&gt;Q6,1,0)*2+IF(P6&lt;Q6,1,0)*1</f>
        <v>0</v>
      </c>
      <c r="Q7" s="276"/>
      <c r="R7" s="274"/>
      <c r="S7" s="280"/>
      <c r="T7" s="281"/>
      <c r="W7" s="178"/>
      <c r="X7" s="215"/>
      <c r="Y7" s="92">
        <f>AD5</f>
        <v>15</v>
      </c>
      <c r="Z7" s="93">
        <f>AC5</f>
        <v>4</v>
      </c>
      <c r="AA7" s="275">
        <f>IF(AND(Y6=0,Y7=0),0,1)*0+IF(AND(Y6&gt;Z6,Y7&gt;Z7),1,0)*2+IF(AND(Y6&lt;Z6,Y7&lt;Z7),1,0)*IF(AND(Y6=0,Y7=0),0,1)+IF(AA6&gt;AB6,1,0)*2+IF(AA6&lt;AB6,1,0)*1</f>
        <v>2</v>
      </c>
      <c r="AB7" s="276"/>
      <c r="AC7" s="277"/>
      <c r="AD7" s="278"/>
      <c r="AE7" s="278"/>
      <c r="AF7" s="279"/>
      <c r="AG7" s="94">
        <v>6</v>
      </c>
      <c r="AH7" s="95">
        <v>15</v>
      </c>
      <c r="AI7" s="275">
        <f>IF(AND(AG6=0,AG7=0),0,1)*0+IF(AND(AG6&gt;AH6,AG7&gt;AH7),1,0)*2+IF(AND(AG6&lt;AH6,AG7&lt;AH7),1,0)*IF(AND(AG6=0,AG7=0),0,1)+IF(AI6&gt;AJ6,1,0)*2+IF(AI6&lt;AJ6,1,0)*1</f>
        <v>1</v>
      </c>
      <c r="AJ7" s="276"/>
      <c r="AK7" s="94">
        <v>15</v>
      </c>
      <c r="AL7" s="95">
        <v>8</v>
      </c>
      <c r="AM7" s="275">
        <f>IF(AND(AK6=0,AK7=0),0,1)*0+IF(AND(AK6&gt;AL6,AK7&gt;AL7),1,0)*2+IF(AND(AK6&lt;AL6,AK7&lt;AL7),1,0)*IF(AND(AK6=0,AK7=0),0,1)+IF(AM6&gt;AN6,1,0)*2+IF(AM6&lt;AN6,1,0)*1</f>
        <v>2</v>
      </c>
      <c r="AN7" s="276"/>
      <c r="AO7" s="274"/>
      <c r="AP7" s="280"/>
      <c r="AQ7" s="281"/>
    </row>
    <row r="8" spans="1:43" ht="16.5" customHeight="1" thickTop="1" thickBot="1" x14ac:dyDescent="0.3">
      <c r="A8" s="214" t="s">
        <v>178</v>
      </c>
      <c r="B8" s="90">
        <f>K4</f>
        <v>1</v>
      </c>
      <c r="C8" s="96">
        <f>J4</f>
        <v>15</v>
      </c>
      <c r="D8" s="97">
        <f>M4</f>
        <v>0</v>
      </c>
      <c r="E8" s="144">
        <f>L4</f>
        <v>0</v>
      </c>
      <c r="F8" s="98">
        <f>K6</f>
        <v>15</v>
      </c>
      <c r="G8" s="99">
        <f>J6</f>
        <v>0</v>
      </c>
      <c r="H8" s="100">
        <f>M6</f>
        <v>0</v>
      </c>
      <c r="I8" s="145">
        <f>L6</f>
        <v>0</v>
      </c>
      <c r="J8" s="252"/>
      <c r="K8" s="253"/>
      <c r="L8" s="253"/>
      <c r="M8" s="254"/>
      <c r="N8" s="101">
        <v>1</v>
      </c>
      <c r="O8" s="91">
        <v>15</v>
      </c>
      <c r="P8" s="106"/>
      <c r="Q8" s="142"/>
      <c r="R8" s="258">
        <f>P9+H9+D9+H28+H29+H30+H31</f>
        <v>11</v>
      </c>
      <c r="S8" s="207">
        <f>H8+F8+F9+D8+B8+B9+N8+N9+P8+J28+J29+J30+J31</f>
        <v>144</v>
      </c>
      <c r="T8" s="262">
        <f>I8+G8+G9+E8+C8+C9+O9+O8+Q8+L28+L29+L30+L31</f>
        <v>161</v>
      </c>
      <c r="U8" t="s">
        <v>19</v>
      </c>
      <c r="W8" s="178" t="s">
        <v>23</v>
      </c>
      <c r="X8" s="214" t="s">
        <v>176</v>
      </c>
      <c r="Y8" s="90">
        <f>AH4</f>
        <v>15</v>
      </c>
      <c r="Z8" s="96">
        <f>AG4</f>
        <v>7</v>
      </c>
      <c r="AA8" s="97">
        <f>AJ4</f>
        <v>0</v>
      </c>
      <c r="AB8" s="144">
        <f>AI4</f>
        <v>0</v>
      </c>
      <c r="AC8" s="98">
        <f>AH6</f>
        <v>15</v>
      </c>
      <c r="AD8" s="99">
        <f>AG6</f>
        <v>12</v>
      </c>
      <c r="AE8" s="100">
        <f>AJ6</f>
        <v>0</v>
      </c>
      <c r="AF8" s="145">
        <f>AI6</f>
        <v>0</v>
      </c>
      <c r="AG8" s="252"/>
      <c r="AH8" s="253"/>
      <c r="AI8" s="253"/>
      <c r="AJ8" s="254"/>
      <c r="AK8" s="101">
        <v>15</v>
      </c>
      <c r="AL8" s="91">
        <v>9</v>
      </c>
      <c r="AM8" s="106"/>
      <c r="AN8" s="142"/>
      <c r="AO8" s="258">
        <f>AM9+AE9+AA9+AE28+AE29+AE30+AE31</f>
        <v>12</v>
      </c>
      <c r="AP8" s="207">
        <f>AE8+AC8+AC9+AA8+Y8+Y9+AK8+AK9+AM8+AG28+AG30+AG29+AG31</f>
        <v>178</v>
      </c>
      <c r="AQ8" s="262">
        <f>AF8+AD8+AD9+AB8+Z8+Z9+AL9+AL8+AN8+AI28+AI29+AI30+AI31</f>
        <v>163</v>
      </c>
    </row>
    <row r="9" spans="1:43" ht="15.75" customHeight="1" thickBot="1" x14ac:dyDescent="0.3">
      <c r="A9" s="215"/>
      <c r="B9" s="102">
        <f>K5</f>
        <v>1</v>
      </c>
      <c r="C9" s="103">
        <f>J5</f>
        <v>15</v>
      </c>
      <c r="D9" s="275">
        <f>IF(AND(B8=0,B9=0),0,1)*0+IF(AND(B8&gt;C8,B9&gt;C9),1,0)*2+IF(AND(B8&lt;C8,B9&lt;C9),1,0)*IF(AND(B8=0,B9=0),0,1)+IF(D8&gt;E8,1,0)*2+IF(D8&lt;E8,1,0)*1</f>
        <v>1</v>
      </c>
      <c r="E9" s="276"/>
      <c r="F9" s="104">
        <f>K7</f>
        <v>15</v>
      </c>
      <c r="G9" s="105">
        <f>J7</f>
        <v>0</v>
      </c>
      <c r="H9" s="275">
        <f>IF(AND(F8=0,F9=0),0,1)*0+IF(AND(F8&gt;G8,F9&gt;G9),1,0)*2+IF(AND(F8&lt;G8,F9&lt;G9),1,0)*IF(AND(F8=0,F9=0),0,1)+IF(H8&gt;I8,1,0)*2+IF(H8&lt;I8,1,0)*1</f>
        <v>2</v>
      </c>
      <c r="I9" s="276"/>
      <c r="J9" s="277"/>
      <c r="K9" s="278"/>
      <c r="L9" s="278"/>
      <c r="M9" s="279"/>
      <c r="N9" s="94">
        <v>1</v>
      </c>
      <c r="O9" s="95">
        <v>15</v>
      </c>
      <c r="P9" s="275">
        <f>IF(AND(N8=0,N9=0),0,1)*0+IF(AND(N8&gt;O8,N9&gt;O9),1,0)*2+IF(AND(N8&lt;O8,N9&lt;O9),1,0)*IF(AND(N8=0,N9=0),0,1)+IF(P8&gt;Q8,1,0)*2+IF(P8&lt;Q8,1,0)*1</f>
        <v>1</v>
      </c>
      <c r="Q9" s="276"/>
      <c r="R9" s="274"/>
      <c r="S9" s="280"/>
      <c r="T9" s="281"/>
      <c r="W9" s="178"/>
      <c r="X9" s="215"/>
      <c r="Y9" s="102">
        <f>AH5</f>
        <v>15</v>
      </c>
      <c r="Z9" s="103">
        <f>AG5</f>
        <v>5</v>
      </c>
      <c r="AA9" s="275">
        <f>IF(AND(Y8=0,Y9=0),0,1)*0+IF(AND(Y8&gt;Z8,Y9&gt;Z9),1,0)*2+IF(AND(Y8&lt;Z8,Y9&lt;Z9),1,0)*IF(AND(Y8=0,Y9=0),0,1)+IF(AA8&gt;AB8,1,0)*2+IF(AA8&lt;AB8,1,0)*1</f>
        <v>2</v>
      </c>
      <c r="AB9" s="276"/>
      <c r="AC9" s="104">
        <f>AH7</f>
        <v>15</v>
      </c>
      <c r="AD9" s="105">
        <f>AG7</f>
        <v>6</v>
      </c>
      <c r="AE9" s="275">
        <f>IF(AND(AC8=0,AC9=0),0,1)*0+IF(AND(AC8&gt;AD8,AC9&gt;AD9),1,0)*2+IF(AND(AC8&lt;AD8,AC9&lt;AD9),1,0)*IF(AND(AC8=0,AC9=0),0,1)+IF(AE8&gt;AF8,1,0)*2+IF(AE8&lt;AF8,1,0)*1</f>
        <v>2</v>
      </c>
      <c r="AF9" s="276"/>
      <c r="AG9" s="277"/>
      <c r="AH9" s="278"/>
      <c r="AI9" s="278"/>
      <c r="AJ9" s="279"/>
      <c r="AK9" s="94">
        <v>15</v>
      </c>
      <c r="AL9" s="95">
        <v>11</v>
      </c>
      <c r="AM9" s="275">
        <f>IF(AND(AK8=0,AK9=0),0,1)*0+IF(AND(AK8&gt;AL8,AK9&gt;AL9),1,0)*2+IF(AND(AK8&lt;AL8,AK9&lt;AL9),1,0)*IF(AND(AK8=0,AK9=0),0,1)+IF(AM8&gt;AN8,1,0)*2+IF(AM8&lt;AN8,1,0)*1</f>
        <v>2</v>
      </c>
      <c r="AN9" s="276"/>
      <c r="AO9" s="274"/>
      <c r="AP9" s="280"/>
      <c r="AQ9" s="281"/>
    </row>
    <row r="10" spans="1:43" ht="16.5" thickTop="1" thickBot="1" x14ac:dyDescent="0.3">
      <c r="A10" s="214" t="s">
        <v>179</v>
      </c>
      <c r="B10" s="90">
        <f>O4</f>
        <v>6</v>
      </c>
      <c r="C10" s="96">
        <f>N4</f>
        <v>15</v>
      </c>
      <c r="D10" s="97">
        <f>Q4</f>
        <v>11</v>
      </c>
      <c r="E10" s="144">
        <f>P4</f>
        <v>6</v>
      </c>
      <c r="F10" s="98">
        <f>O6</f>
        <v>15</v>
      </c>
      <c r="G10" s="99">
        <f>N6</f>
        <v>0</v>
      </c>
      <c r="H10" s="100">
        <f>Q6</f>
        <v>0</v>
      </c>
      <c r="I10" s="145">
        <f>P6</f>
        <v>0</v>
      </c>
      <c r="J10" s="101">
        <f>O8</f>
        <v>15</v>
      </c>
      <c r="K10" s="91">
        <f>N8</f>
        <v>1</v>
      </c>
      <c r="L10" s="106">
        <f>Q8</f>
        <v>0</v>
      </c>
      <c r="M10" s="142">
        <f>P8</f>
        <v>0</v>
      </c>
      <c r="N10" s="252"/>
      <c r="O10" s="253"/>
      <c r="P10" s="253"/>
      <c r="Q10" s="254"/>
      <c r="R10" s="258">
        <f>H11+D11+L11+H32+H33+H34+H35</f>
        <v>13</v>
      </c>
      <c r="S10" s="207">
        <f>J10+J11+L10+B10+B11+D10+F10+F11+H10+J32+J33+J34+J35</f>
        <v>219</v>
      </c>
      <c r="T10" s="262">
        <f>K11+K10+M10+C11+C10+E10+I10+G10+G11+L32+L33+L34+L35</f>
        <v>98</v>
      </c>
      <c r="U10" t="s">
        <v>20</v>
      </c>
      <c r="W10" s="178" t="s">
        <v>24</v>
      </c>
      <c r="X10" s="214" t="s">
        <v>177</v>
      </c>
      <c r="Y10" s="90">
        <f>AL4</f>
        <v>11</v>
      </c>
      <c r="Z10" s="96">
        <f>AK4</f>
        <v>15</v>
      </c>
      <c r="AA10" s="97">
        <f>AN4</f>
        <v>0</v>
      </c>
      <c r="AB10" s="144">
        <f>AM4</f>
        <v>0</v>
      </c>
      <c r="AC10" s="98">
        <f>AL6</f>
        <v>5</v>
      </c>
      <c r="AD10" s="99">
        <f>AK6</f>
        <v>15</v>
      </c>
      <c r="AE10" s="100">
        <f>AN6</f>
        <v>0</v>
      </c>
      <c r="AF10" s="145">
        <f>AM6</f>
        <v>0</v>
      </c>
      <c r="AG10" s="101">
        <f>AL8</f>
        <v>9</v>
      </c>
      <c r="AH10" s="91">
        <f>AK8</f>
        <v>15</v>
      </c>
      <c r="AI10" s="106">
        <f>AN8</f>
        <v>0</v>
      </c>
      <c r="AJ10" s="142">
        <f>AM8</f>
        <v>0</v>
      </c>
      <c r="AK10" s="252"/>
      <c r="AL10" s="253"/>
      <c r="AM10" s="253"/>
      <c r="AN10" s="254"/>
      <c r="AO10" s="258">
        <f>AE11+AA11+AI11+AE32+AE33+AE34+AE35</f>
        <v>7</v>
      </c>
      <c r="AP10" s="207">
        <f>AG10+AG11+AI10+Y10+Y11+AA10+AC10+AC11+AE10+AG32+AG33+AG34+AG35</f>
        <v>113</v>
      </c>
      <c r="AQ10" s="262">
        <f>AH11+AH10+AJ10+Z11+Z10+AB10+AF10+AD10+AD11+AI32+AI33+AI34+AI35</f>
        <v>213</v>
      </c>
    </row>
    <row r="11" spans="1:43" ht="15.75" thickBot="1" x14ac:dyDescent="0.3">
      <c r="A11" s="289"/>
      <c r="B11" s="107">
        <f>O5</f>
        <v>15</v>
      </c>
      <c r="C11" s="108">
        <f>N5</f>
        <v>9</v>
      </c>
      <c r="D11" s="241">
        <f>IF(AND(B10=0,B11=0),0,1)*0+IF(AND(B10&gt;C10,B11&gt;C11),1,0)*2+IF(AND(B10&lt;C10,B11&lt;C11),1,0)*IF(AND(B10=0,B11=0),0,1)+IF(D10&gt;E10,1,0)*2+IF(D10&lt;E10,1,0)*1</f>
        <v>2</v>
      </c>
      <c r="E11" s="260"/>
      <c r="F11" s="109">
        <f>O7</f>
        <v>15</v>
      </c>
      <c r="G11" s="110">
        <f>N7</f>
        <v>0</v>
      </c>
      <c r="H11" s="241">
        <f>IF(AND(F10=0,F11=0),0,1)*0+IF(AND(F10&gt;G10,F11&gt;G11),1,0)*2+IF(AND(F10&lt;G10,F11&lt;G11),1,0)*IF(AND(F10=0,F11=0),0,1)+IF(H10&gt;I10,1,0)*2+IF(H10&lt;I10,1,0)*1</f>
        <v>2</v>
      </c>
      <c r="I11" s="260"/>
      <c r="J11" s="111">
        <f>O9</f>
        <v>15</v>
      </c>
      <c r="K11" s="109">
        <f>N9</f>
        <v>1</v>
      </c>
      <c r="L11" s="241">
        <f>IF(AND(J10=0,J11=0),0,1)*0+IF(AND(J10&gt;K10,J11&gt;K11),1,0)*2+IF(AND(J10&lt;K10,J11&lt;K11),1,0)*IF(AND(J10=0,J11=0),0,1)+IF(L10&gt;M10,1,0)*2+IF(L10&lt;M10,1,0)*1</f>
        <v>2</v>
      </c>
      <c r="M11" s="260"/>
      <c r="N11" s="255"/>
      <c r="O11" s="256"/>
      <c r="P11" s="256"/>
      <c r="Q11" s="257"/>
      <c r="R11" s="259"/>
      <c r="S11" s="261"/>
      <c r="T11" s="263"/>
      <c r="W11" s="178"/>
      <c r="X11" s="289"/>
      <c r="Y11" s="107">
        <f>AL5</f>
        <v>16</v>
      </c>
      <c r="Z11" s="108">
        <f>AK5</f>
        <v>18</v>
      </c>
      <c r="AA11" s="241">
        <f>IF(AND(Y10=0,Y11=0),0,1)*0+IF(AND(Y10&gt;Z10,Y11&gt;Z11),1,0)*2+IF(AND(Y10&lt;Z10,Y11&lt;Z11),1,0)*IF(AND(Y10=0,Y11=0),0,1)+IF(AA10&gt;AB10,1,0)*2+IF(AA10&lt;AB10,1,0)*1</f>
        <v>1</v>
      </c>
      <c r="AB11" s="260"/>
      <c r="AC11" s="109">
        <f>AL7</f>
        <v>8</v>
      </c>
      <c r="AD11" s="110">
        <f>AK7</f>
        <v>15</v>
      </c>
      <c r="AE11" s="241">
        <f>IF(AND(AC10=0,AC11=0),0,1)*0+IF(AND(AC10&gt;AD10,AC11&gt;AD11),1,0)*2+IF(AND(AC10&lt;AD10,AC11&lt;AD11),1,0)*IF(AND(AC10=0,AC11=0),0,1)+IF(AE10&gt;AF10,1,0)*2+IF(AE10&lt;AF10,1,0)*1</f>
        <v>1</v>
      </c>
      <c r="AF11" s="260"/>
      <c r="AG11" s="111">
        <f>AL9</f>
        <v>11</v>
      </c>
      <c r="AH11" s="109">
        <f>AK9</f>
        <v>15</v>
      </c>
      <c r="AI11" s="241">
        <f>IF(AND(AG10=0,AG11=0),0,1)*0+IF(AND(AG10&gt;AH10,AG11&gt;AH11),1,0)*2+IF(AND(AG10&lt;AH10,AG11&lt;AH11),1,0)*IF(AND(AG10=0,AG11=0),0,1)+IF(AI10&gt;AJ10,1,0)*2+IF(AI10&lt;AJ10,1,0)*1</f>
        <v>1</v>
      </c>
      <c r="AJ11" s="260"/>
      <c r="AK11" s="255"/>
      <c r="AL11" s="256"/>
      <c r="AM11" s="256"/>
      <c r="AN11" s="257"/>
      <c r="AO11" s="259"/>
      <c r="AP11" s="261"/>
      <c r="AQ11" s="263"/>
    </row>
    <row r="12" spans="1:43" ht="15.75" thickTop="1" x14ac:dyDescent="0.25">
      <c r="W12" s="178"/>
    </row>
    <row r="13" spans="1:43" x14ac:dyDescent="0.25">
      <c r="W13" s="178"/>
    </row>
    <row r="14" spans="1:43" x14ac:dyDescent="0.25">
      <c r="A14" t="s">
        <v>9</v>
      </c>
      <c r="W14" s="178"/>
      <c r="X14" t="s">
        <v>9</v>
      </c>
    </row>
    <row r="15" spans="1:43" x14ac:dyDescent="0.25">
      <c r="W15" s="178"/>
    </row>
    <row r="16" spans="1:43" x14ac:dyDescent="0.25">
      <c r="W16" s="178"/>
    </row>
    <row r="17" spans="1:43" ht="38.25" customHeight="1" x14ac:dyDescent="0.25">
      <c r="A17" s="219" t="s">
        <v>141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146"/>
      <c r="AL17" s="146"/>
      <c r="AM17" s="146"/>
      <c r="AN17" s="146"/>
      <c r="AO17" s="146"/>
      <c r="AP17" s="146"/>
      <c r="AQ17" s="146"/>
    </row>
    <row r="18" spans="1:43" ht="15.75" thickBot="1" x14ac:dyDescent="0.3">
      <c r="W18" s="178"/>
    </row>
    <row r="19" spans="1:43" ht="36.75" customHeight="1" thickTop="1" thickBot="1" x14ac:dyDescent="0.3">
      <c r="A19" s="147" t="s">
        <v>25</v>
      </c>
      <c r="B19" s="282" t="s">
        <v>58</v>
      </c>
      <c r="C19" s="283"/>
      <c r="D19" s="282" t="s">
        <v>59</v>
      </c>
      <c r="E19" s="283"/>
      <c r="F19" s="282" t="s">
        <v>60</v>
      </c>
      <c r="G19" s="283"/>
      <c r="H19" s="284" t="s">
        <v>61</v>
      </c>
      <c r="I19" s="285"/>
      <c r="J19" s="286" t="s">
        <v>62</v>
      </c>
      <c r="K19" s="288"/>
      <c r="L19" s="286" t="s">
        <v>63</v>
      </c>
      <c r="M19" s="287"/>
      <c r="W19" s="178"/>
      <c r="X19" s="147" t="s">
        <v>25</v>
      </c>
      <c r="Y19" s="236" t="s">
        <v>58</v>
      </c>
      <c r="Z19" s="236"/>
      <c r="AA19" s="236" t="s">
        <v>59</v>
      </c>
      <c r="AB19" s="236"/>
      <c r="AC19" s="236" t="s">
        <v>60</v>
      </c>
      <c r="AD19" s="236"/>
      <c r="AE19" s="237" t="s">
        <v>61</v>
      </c>
      <c r="AF19" s="237"/>
      <c r="AG19" s="238" t="s">
        <v>62</v>
      </c>
      <c r="AH19" s="238"/>
      <c r="AI19" s="238" t="s">
        <v>63</v>
      </c>
      <c r="AJ19" s="239"/>
    </row>
    <row r="20" spans="1:43" ht="15.75" thickBot="1" x14ac:dyDescent="0.3">
      <c r="A20" s="152" t="s">
        <v>26</v>
      </c>
      <c r="B20" s="149">
        <v>15</v>
      </c>
      <c r="C20" s="155">
        <v>12</v>
      </c>
      <c r="D20" s="158">
        <v>15</v>
      </c>
      <c r="E20" s="159">
        <v>7</v>
      </c>
      <c r="F20" s="149"/>
      <c r="G20" s="159"/>
      <c r="H20" s="250">
        <v>2</v>
      </c>
      <c r="I20" s="251"/>
      <c r="J20" s="229">
        <f>B20+D20+F20</f>
        <v>30</v>
      </c>
      <c r="K20" s="230"/>
      <c r="L20" s="229">
        <f>C20+E20+G20</f>
        <v>19</v>
      </c>
      <c r="M20" s="235"/>
      <c r="W20" s="178"/>
      <c r="X20" s="164" t="s">
        <v>42</v>
      </c>
      <c r="Y20" s="165">
        <f>C20</f>
        <v>12</v>
      </c>
      <c r="Z20" s="166">
        <f>B20</f>
        <v>15</v>
      </c>
      <c r="AA20" s="167">
        <f>E20</f>
        <v>7</v>
      </c>
      <c r="AB20" s="167">
        <f>D20</f>
        <v>15</v>
      </c>
      <c r="AC20" s="165">
        <f>G20</f>
        <v>0</v>
      </c>
      <c r="AD20" s="166">
        <f>F20</f>
        <v>0</v>
      </c>
      <c r="AE20" s="240">
        <v>1</v>
      </c>
      <c r="AF20" s="240"/>
      <c r="AG20" s="229">
        <f>L20</f>
        <v>19</v>
      </c>
      <c r="AH20" s="230"/>
      <c r="AI20" s="240">
        <f>J20</f>
        <v>30</v>
      </c>
      <c r="AJ20" s="235"/>
    </row>
    <row r="21" spans="1:43" ht="15.75" thickBot="1" x14ac:dyDescent="0.3">
      <c r="A21" s="153" t="s">
        <v>27</v>
      </c>
      <c r="B21" s="150">
        <v>13</v>
      </c>
      <c r="C21" s="156">
        <v>15</v>
      </c>
      <c r="D21" s="160">
        <v>15</v>
      </c>
      <c r="E21" s="161">
        <v>7</v>
      </c>
      <c r="F21" s="150">
        <v>11</v>
      </c>
      <c r="G21" s="161">
        <v>3</v>
      </c>
      <c r="H21" s="248">
        <v>2</v>
      </c>
      <c r="I21" s="249"/>
      <c r="J21" s="229">
        <f t="shared" ref="J21:J35" si="0">B21+D21+F21</f>
        <v>39</v>
      </c>
      <c r="K21" s="230"/>
      <c r="L21" s="229">
        <f t="shared" ref="L21:L35" si="1">C21+E21+G21</f>
        <v>25</v>
      </c>
      <c r="M21" s="235"/>
      <c r="W21" s="178"/>
      <c r="X21" s="168" t="s">
        <v>43</v>
      </c>
      <c r="Y21" s="169">
        <f>C24</f>
        <v>7</v>
      </c>
      <c r="Z21" s="170">
        <f>B24</f>
        <v>15</v>
      </c>
      <c r="AA21" s="171">
        <f>E24</f>
        <v>0</v>
      </c>
      <c r="AB21" s="171">
        <f>D24</f>
        <v>15</v>
      </c>
      <c r="AC21" s="169">
        <f>G24</f>
        <v>0</v>
      </c>
      <c r="AD21" s="170">
        <f>F24</f>
        <v>0</v>
      </c>
      <c r="AE21" s="225">
        <v>1</v>
      </c>
      <c r="AF21" s="225"/>
      <c r="AG21" s="231">
        <f>L24</f>
        <v>7</v>
      </c>
      <c r="AH21" s="232"/>
      <c r="AI21" s="225">
        <f>J24</f>
        <v>30</v>
      </c>
      <c r="AJ21" s="226"/>
    </row>
    <row r="22" spans="1:43" ht="15.75" thickBot="1" x14ac:dyDescent="0.3">
      <c r="A22" s="153" t="s">
        <v>28</v>
      </c>
      <c r="B22" s="150">
        <v>15</v>
      </c>
      <c r="C22" s="156">
        <v>7</v>
      </c>
      <c r="D22" s="160">
        <v>15</v>
      </c>
      <c r="E22" s="161">
        <v>4</v>
      </c>
      <c r="F22" s="150"/>
      <c r="G22" s="161"/>
      <c r="H22" s="244">
        <v>2</v>
      </c>
      <c r="I22" s="245"/>
      <c r="J22" s="229">
        <f t="shared" si="0"/>
        <v>30</v>
      </c>
      <c r="K22" s="230"/>
      <c r="L22" s="229">
        <f t="shared" si="1"/>
        <v>11</v>
      </c>
      <c r="M22" s="235"/>
      <c r="W22" s="178"/>
      <c r="X22" s="168" t="s">
        <v>44</v>
      </c>
      <c r="Y22" s="169">
        <f>C28</f>
        <v>9</v>
      </c>
      <c r="Z22" s="170">
        <f>B28</f>
        <v>15</v>
      </c>
      <c r="AA22" s="171">
        <f>E28</f>
        <v>7</v>
      </c>
      <c r="AB22" s="171">
        <f>D28</f>
        <v>15</v>
      </c>
      <c r="AC22" s="169">
        <f>G28</f>
        <v>0</v>
      </c>
      <c r="AD22" s="170">
        <f>F28</f>
        <v>0</v>
      </c>
      <c r="AE22" s="225">
        <v>1</v>
      </c>
      <c r="AF22" s="225"/>
      <c r="AG22" s="231"/>
      <c r="AH22" s="232"/>
      <c r="AI22" s="225"/>
      <c r="AJ22" s="226"/>
    </row>
    <row r="23" spans="1:43" ht="15.75" thickBot="1" x14ac:dyDescent="0.3">
      <c r="A23" s="153" t="s">
        <v>29</v>
      </c>
      <c r="B23" s="150">
        <v>15</v>
      </c>
      <c r="C23" s="156">
        <v>4</v>
      </c>
      <c r="D23" s="160">
        <v>15</v>
      </c>
      <c r="E23" s="161">
        <v>8</v>
      </c>
      <c r="F23" s="150"/>
      <c r="G23" s="161"/>
      <c r="H23" s="244">
        <v>2</v>
      </c>
      <c r="I23" s="245"/>
      <c r="J23" s="229">
        <f t="shared" si="0"/>
        <v>30</v>
      </c>
      <c r="K23" s="230"/>
      <c r="L23" s="229">
        <f t="shared" si="1"/>
        <v>12</v>
      </c>
      <c r="M23" s="235"/>
      <c r="W23" s="178"/>
      <c r="X23" s="168" t="s">
        <v>45</v>
      </c>
      <c r="Y23" s="169">
        <f>C32</f>
        <v>10</v>
      </c>
      <c r="Z23" s="170">
        <f>B32</f>
        <v>15</v>
      </c>
      <c r="AA23" s="171">
        <f>E32</f>
        <v>5</v>
      </c>
      <c r="AB23" s="171">
        <f>D32</f>
        <v>15</v>
      </c>
      <c r="AC23" s="169">
        <f>G32</f>
        <v>0</v>
      </c>
      <c r="AD23" s="170">
        <f>F32</f>
        <v>0</v>
      </c>
      <c r="AE23" s="225">
        <v>1</v>
      </c>
      <c r="AF23" s="225"/>
      <c r="AG23" s="231">
        <f>L32</f>
        <v>15</v>
      </c>
      <c r="AH23" s="232"/>
      <c r="AI23" s="225">
        <f>J32</f>
        <v>30</v>
      </c>
      <c r="AJ23" s="226"/>
    </row>
    <row r="24" spans="1:43" ht="15.75" thickBot="1" x14ac:dyDescent="0.3">
      <c r="A24" s="153" t="s">
        <v>30</v>
      </c>
      <c r="B24" s="150">
        <v>15</v>
      </c>
      <c r="C24" s="156">
        <v>7</v>
      </c>
      <c r="D24" s="160">
        <v>15</v>
      </c>
      <c r="E24" s="161">
        <v>0</v>
      </c>
      <c r="F24" s="150"/>
      <c r="G24" s="161"/>
      <c r="H24" s="244">
        <v>2</v>
      </c>
      <c r="I24" s="245"/>
      <c r="J24" s="229">
        <f t="shared" si="0"/>
        <v>30</v>
      </c>
      <c r="K24" s="230"/>
      <c r="L24" s="229">
        <f t="shared" si="1"/>
        <v>7</v>
      </c>
      <c r="M24" s="235"/>
      <c r="W24" s="178"/>
      <c r="X24" s="168" t="s">
        <v>46</v>
      </c>
      <c r="Y24" s="169">
        <f>C21</f>
        <v>15</v>
      </c>
      <c r="Z24" s="170">
        <f>B21</f>
        <v>13</v>
      </c>
      <c r="AA24" s="171">
        <f>E21</f>
        <v>7</v>
      </c>
      <c r="AB24" s="171">
        <f>D21</f>
        <v>15</v>
      </c>
      <c r="AC24" s="169">
        <f>G21</f>
        <v>3</v>
      </c>
      <c r="AD24" s="170">
        <f>F21</f>
        <v>11</v>
      </c>
      <c r="AE24" s="225">
        <v>1</v>
      </c>
      <c r="AF24" s="225"/>
      <c r="AG24" s="231">
        <f>L21</f>
        <v>25</v>
      </c>
      <c r="AH24" s="232"/>
      <c r="AI24" s="225">
        <f>J21</f>
        <v>39</v>
      </c>
      <c r="AJ24" s="226"/>
    </row>
    <row r="25" spans="1:43" ht="15.75" thickBot="1" x14ac:dyDescent="0.3">
      <c r="A25" s="153" t="s">
        <v>31</v>
      </c>
      <c r="B25" s="150">
        <v>15</v>
      </c>
      <c r="C25" s="156">
        <v>10</v>
      </c>
      <c r="D25" s="160">
        <v>15</v>
      </c>
      <c r="E25" s="161">
        <v>7</v>
      </c>
      <c r="F25" s="150"/>
      <c r="G25" s="161"/>
      <c r="H25" s="244">
        <v>2</v>
      </c>
      <c r="I25" s="245"/>
      <c r="J25" s="229">
        <f t="shared" si="0"/>
        <v>30</v>
      </c>
      <c r="K25" s="230"/>
      <c r="L25" s="229">
        <f t="shared" si="1"/>
        <v>17</v>
      </c>
      <c r="M25" s="235"/>
      <c r="W25" s="178"/>
      <c r="X25" s="168" t="s">
        <v>47</v>
      </c>
      <c r="Y25" s="169">
        <f>C25</f>
        <v>10</v>
      </c>
      <c r="Z25" s="170">
        <f>B25</f>
        <v>15</v>
      </c>
      <c r="AA25" s="171">
        <f>E25</f>
        <v>7</v>
      </c>
      <c r="AB25" s="171">
        <f>D25</f>
        <v>15</v>
      </c>
      <c r="AC25" s="169">
        <f>G25</f>
        <v>0</v>
      </c>
      <c r="AD25" s="170">
        <f>F25</f>
        <v>0</v>
      </c>
      <c r="AE25" s="225">
        <v>1</v>
      </c>
      <c r="AF25" s="225"/>
      <c r="AG25" s="231">
        <f>L25</f>
        <v>17</v>
      </c>
      <c r="AH25" s="232"/>
      <c r="AI25" s="225">
        <f>J25</f>
        <v>30</v>
      </c>
      <c r="AJ25" s="226"/>
    </row>
    <row r="26" spans="1:43" ht="15.75" thickBot="1" x14ac:dyDescent="0.3">
      <c r="A26" s="153" t="s">
        <v>32</v>
      </c>
      <c r="B26" s="150">
        <v>15</v>
      </c>
      <c r="C26" s="156">
        <v>6</v>
      </c>
      <c r="D26" s="160">
        <v>15</v>
      </c>
      <c r="E26" s="161">
        <v>9</v>
      </c>
      <c r="F26" s="150"/>
      <c r="G26" s="161"/>
      <c r="H26" s="244">
        <v>2</v>
      </c>
      <c r="I26" s="245"/>
      <c r="J26" s="229">
        <f t="shared" si="0"/>
        <v>30</v>
      </c>
      <c r="K26" s="230"/>
      <c r="L26" s="229">
        <f t="shared" si="1"/>
        <v>15</v>
      </c>
      <c r="M26" s="235"/>
      <c r="W26" s="178"/>
      <c r="X26" s="168" t="s">
        <v>48</v>
      </c>
      <c r="Y26" s="169">
        <f>C29</f>
        <v>10</v>
      </c>
      <c r="Z26" s="170">
        <f>B29</f>
        <v>15</v>
      </c>
      <c r="AA26" s="171">
        <f>E29</f>
        <v>15</v>
      </c>
      <c r="AB26" s="171">
        <f>D29</f>
        <v>8</v>
      </c>
      <c r="AC26" s="169">
        <f>G29</f>
        <v>7</v>
      </c>
      <c r="AD26" s="170">
        <f>F29</f>
        <v>11</v>
      </c>
      <c r="AE26" s="225">
        <v>1</v>
      </c>
      <c r="AF26" s="225"/>
      <c r="AG26" s="231">
        <f>L29</f>
        <v>32</v>
      </c>
      <c r="AH26" s="232"/>
      <c r="AI26" s="225">
        <f>J29</f>
        <v>34</v>
      </c>
      <c r="AJ26" s="226"/>
    </row>
    <row r="27" spans="1:43" ht="15.75" thickBot="1" x14ac:dyDescent="0.3">
      <c r="A27" s="153" t="s">
        <v>33</v>
      </c>
      <c r="B27" s="150">
        <v>15</v>
      </c>
      <c r="C27" s="156">
        <v>7</v>
      </c>
      <c r="D27" s="160">
        <v>15</v>
      </c>
      <c r="E27" s="161">
        <v>4</v>
      </c>
      <c r="F27" s="150"/>
      <c r="G27" s="161"/>
      <c r="H27" s="244">
        <v>2</v>
      </c>
      <c r="I27" s="245"/>
      <c r="J27" s="229">
        <f t="shared" si="0"/>
        <v>30</v>
      </c>
      <c r="K27" s="230"/>
      <c r="L27" s="229">
        <f t="shared" si="1"/>
        <v>11</v>
      </c>
      <c r="M27" s="235"/>
      <c r="W27" s="178"/>
      <c r="X27" s="168" t="s">
        <v>49</v>
      </c>
      <c r="Y27" s="169">
        <f>C33</f>
        <v>5</v>
      </c>
      <c r="Z27" s="170">
        <f>B33</f>
        <v>15</v>
      </c>
      <c r="AA27" s="171">
        <f>E33</f>
        <v>7</v>
      </c>
      <c r="AB27" s="171">
        <f>D33</f>
        <v>15</v>
      </c>
      <c r="AC27" s="169">
        <f>G33</f>
        <v>0</v>
      </c>
      <c r="AD27" s="170">
        <f>F33</f>
        <v>0</v>
      </c>
      <c r="AE27" s="225">
        <v>1</v>
      </c>
      <c r="AF27" s="225"/>
      <c r="AG27" s="231">
        <f>L33</f>
        <v>12</v>
      </c>
      <c r="AH27" s="232"/>
      <c r="AI27" s="225">
        <f>J33</f>
        <v>30</v>
      </c>
      <c r="AJ27" s="226"/>
    </row>
    <row r="28" spans="1:43" ht="15.75" thickBot="1" x14ac:dyDescent="0.3">
      <c r="A28" s="153" t="s">
        <v>34</v>
      </c>
      <c r="B28" s="150">
        <v>15</v>
      </c>
      <c r="C28" s="156">
        <v>9</v>
      </c>
      <c r="D28" s="160">
        <v>15</v>
      </c>
      <c r="E28" s="161">
        <v>7</v>
      </c>
      <c r="F28" s="150"/>
      <c r="G28" s="161"/>
      <c r="H28" s="244">
        <v>2</v>
      </c>
      <c r="I28" s="245"/>
      <c r="J28" s="229">
        <f t="shared" si="0"/>
        <v>30</v>
      </c>
      <c r="K28" s="230"/>
      <c r="L28" s="229">
        <f t="shared" si="1"/>
        <v>16</v>
      </c>
      <c r="M28" s="235"/>
      <c r="W28" s="178"/>
      <c r="X28" s="168" t="s">
        <v>50</v>
      </c>
      <c r="Y28" s="169">
        <f>C22</f>
        <v>7</v>
      </c>
      <c r="Z28" s="170">
        <f>B22</f>
        <v>15</v>
      </c>
      <c r="AA28" s="171">
        <f>E22</f>
        <v>4</v>
      </c>
      <c r="AB28" s="171">
        <f>D22</f>
        <v>15</v>
      </c>
      <c r="AC28" s="169">
        <f>G22</f>
        <v>0</v>
      </c>
      <c r="AD28" s="170">
        <f>F22</f>
        <v>0</v>
      </c>
      <c r="AE28" s="225">
        <v>1</v>
      </c>
      <c r="AF28" s="225"/>
      <c r="AG28" s="231">
        <f>L22</f>
        <v>11</v>
      </c>
      <c r="AH28" s="232"/>
      <c r="AI28" s="225">
        <f>J22</f>
        <v>30</v>
      </c>
      <c r="AJ28" s="226"/>
    </row>
    <row r="29" spans="1:43" ht="15.75" thickBot="1" x14ac:dyDescent="0.3">
      <c r="A29" s="153" t="s">
        <v>35</v>
      </c>
      <c r="B29" s="150">
        <v>15</v>
      </c>
      <c r="C29" s="156">
        <v>10</v>
      </c>
      <c r="D29" s="160">
        <v>8</v>
      </c>
      <c r="E29" s="161">
        <v>15</v>
      </c>
      <c r="F29" s="150">
        <v>11</v>
      </c>
      <c r="G29" s="161">
        <v>7</v>
      </c>
      <c r="H29" s="244">
        <v>2</v>
      </c>
      <c r="I29" s="245"/>
      <c r="J29" s="229">
        <f t="shared" si="0"/>
        <v>34</v>
      </c>
      <c r="K29" s="230"/>
      <c r="L29" s="229">
        <f t="shared" si="1"/>
        <v>32</v>
      </c>
      <c r="M29" s="235"/>
      <c r="W29" s="178"/>
      <c r="X29" s="168" t="s">
        <v>51</v>
      </c>
      <c r="Y29" s="169">
        <f>C26</f>
        <v>6</v>
      </c>
      <c r="Z29" s="170">
        <f>B26</f>
        <v>15</v>
      </c>
      <c r="AA29" s="171">
        <f>E26</f>
        <v>9</v>
      </c>
      <c r="AB29" s="171">
        <f>D26</f>
        <v>15</v>
      </c>
      <c r="AC29" s="169">
        <f>G26</f>
        <v>0</v>
      </c>
      <c r="AD29" s="170">
        <f>F26</f>
        <v>0</v>
      </c>
      <c r="AE29" s="225">
        <v>1</v>
      </c>
      <c r="AF29" s="225"/>
      <c r="AG29" s="231">
        <f>L26</f>
        <v>15</v>
      </c>
      <c r="AH29" s="232"/>
      <c r="AI29" s="225">
        <f>J26</f>
        <v>30</v>
      </c>
      <c r="AJ29" s="226"/>
    </row>
    <row r="30" spans="1:43" ht="15.75" thickBot="1" x14ac:dyDescent="0.3">
      <c r="A30" s="153" t="s">
        <v>36</v>
      </c>
      <c r="B30" s="150">
        <v>3</v>
      </c>
      <c r="C30" s="156">
        <v>15</v>
      </c>
      <c r="D30" s="160">
        <v>13</v>
      </c>
      <c r="E30" s="161">
        <v>15</v>
      </c>
      <c r="F30" s="150"/>
      <c r="G30" s="161"/>
      <c r="H30" s="244">
        <v>1</v>
      </c>
      <c r="I30" s="245"/>
      <c r="J30" s="229">
        <f t="shared" si="0"/>
        <v>16</v>
      </c>
      <c r="K30" s="230"/>
      <c r="L30" s="229">
        <f t="shared" si="1"/>
        <v>30</v>
      </c>
      <c r="M30" s="235"/>
      <c r="W30" s="178"/>
      <c r="X30" s="168" t="s">
        <v>52</v>
      </c>
      <c r="Y30" s="169">
        <f>C30</f>
        <v>15</v>
      </c>
      <c r="Z30" s="170">
        <f>B30</f>
        <v>3</v>
      </c>
      <c r="AA30" s="171">
        <f>E30</f>
        <v>15</v>
      </c>
      <c r="AB30" s="171">
        <f>D30</f>
        <v>13</v>
      </c>
      <c r="AC30" s="169">
        <f>G30</f>
        <v>0</v>
      </c>
      <c r="AD30" s="170">
        <f>F30</f>
        <v>0</v>
      </c>
      <c r="AE30" s="225">
        <v>2</v>
      </c>
      <c r="AF30" s="225"/>
      <c r="AG30" s="231">
        <f>L30</f>
        <v>30</v>
      </c>
      <c r="AH30" s="232"/>
      <c r="AI30" s="225">
        <f>J30</f>
        <v>16</v>
      </c>
      <c r="AJ30" s="226"/>
    </row>
    <row r="31" spans="1:43" ht="15.75" thickBot="1" x14ac:dyDescent="0.3">
      <c r="A31" s="153" t="s">
        <v>37</v>
      </c>
      <c r="B31" s="150">
        <v>15</v>
      </c>
      <c r="C31" s="156">
        <v>13</v>
      </c>
      <c r="D31" s="160">
        <v>15</v>
      </c>
      <c r="E31" s="161">
        <v>10</v>
      </c>
      <c r="F31" s="150"/>
      <c r="G31" s="161"/>
      <c r="H31" s="244">
        <v>2</v>
      </c>
      <c r="I31" s="245"/>
      <c r="J31" s="229">
        <f>B31+D31+F31</f>
        <v>30</v>
      </c>
      <c r="K31" s="230"/>
      <c r="L31" s="229">
        <f t="shared" si="1"/>
        <v>23</v>
      </c>
      <c r="M31" s="235"/>
      <c r="W31" s="178"/>
      <c r="X31" s="168" t="s">
        <v>53</v>
      </c>
      <c r="Y31" s="169">
        <f>C34</f>
        <v>6</v>
      </c>
      <c r="Z31" s="170">
        <f>B34</f>
        <v>15</v>
      </c>
      <c r="AA31" s="171">
        <f>E34</f>
        <v>15</v>
      </c>
      <c r="AB31" s="171">
        <f>D34</f>
        <v>13</v>
      </c>
      <c r="AC31" s="169">
        <f>G34</f>
        <v>11</v>
      </c>
      <c r="AD31" s="170">
        <f>F34</f>
        <v>9</v>
      </c>
      <c r="AE31" s="225">
        <v>2</v>
      </c>
      <c r="AF31" s="225"/>
      <c r="AG31" s="231">
        <f>L34</f>
        <v>32</v>
      </c>
      <c r="AH31" s="232"/>
      <c r="AI31" s="225">
        <f>J34</f>
        <v>37</v>
      </c>
      <c r="AJ31" s="226"/>
    </row>
    <row r="32" spans="1:43" ht="15.75" thickBot="1" x14ac:dyDescent="0.3">
      <c r="A32" s="153" t="s">
        <v>38</v>
      </c>
      <c r="B32" s="150">
        <v>15</v>
      </c>
      <c r="C32" s="156">
        <v>10</v>
      </c>
      <c r="D32" s="160">
        <v>15</v>
      </c>
      <c r="E32" s="161">
        <v>5</v>
      </c>
      <c r="F32" s="150"/>
      <c r="G32" s="161"/>
      <c r="H32" s="244">
        <v>2</v>
      </c>
      <c r="I32" s="245"/>
      <c r="J32" s="229">
        <f t="shared" si="0"/>
        <v>30</v>
      </c>
      <c r="K32" s="230"/>
      <c r="L32" s="229">
        <f t="shared" si="1"/>
        <v>15</v>
      </c>
      <c r="M32" s="235"/>
      <c r="W32" s="178"/>
      <c r="X32" s="168" t="s">
        <v>54</v>
      </c>
      <c r="Y32" s="169">
        <f>C23</f>
        <v>4</v>
      </c>
      <c r="Z32" s="170">
        <f>B23</f>
        <v>15</v>
      </c>
      <c r="AA32" s="171">
        <f>E23</f>
        <v>8</v>
      </c>
      <c r="AB32" s="171">
        <f>D23</f>
        <v>15</v>
      </c>
      <c r="AC32" s="169">
        <f>G23</f>
        <v>0</v>
      </c>
      <c r="AD32" s="170">
        <f>F23</f>
        <v>0</v>
      </c>
      <c r="AE32" s="225">
        <v>1</v>
      </c>
      <c r="AF32" s="225"/>
      <c r="AG32" s="231">
        <f>L23</f>
        <v>12</v>
      </c>
      <c r="AH32" s="232"/>
      <c r="AI32" s="225">
        <f>J23</f>
        <v>30</v>
      </c>
      <c r="AJ32" s="226"/>
    </row>
    <row r="33" spans="1:36" ht="15.75" thickBot="1" x14ac:dyDescent="0.3">
      <c r="A33" s="153" t="s">
        <v>39</v>
      </c>
      <c r="B33" s="150">
        <v>15</v>
      </c>
      <c r="C33" s="156">
        <v>5</v>
      </c>
      <c r="D33" s="160">
        <v>15</v>
      </c>
      <c r="E33" s="161">
        <v>7</v>
      </c>
      <c r="F33" s="150"/>
      <c r="G33" s="161"/>
      <c r="H33" s="244">
        <v>2</v>
      </c>
      <c r="I33" s="245"/>
      <c r="J33" s="229">
        <f t="shared" si="0"/>
        <v>30</v>
      </c>
      <c r="K33" s="230"/>
      <c r="L33" s="229">
        <f t="shared" si="1"/>
        <v>12</v>
      </c>
      <c r="M33" s="235"/>
      <c r="W33" s="178"/>
      <c r="X33" s="168" t="s">
        <v>55</v>
      </c>
      <c r="Y33" s="169">
        <f>C27</f>
        <v>7</v>
      </c>
      <c r="Z33" s="170">
        <f>B27</f>
        <v>15</v>
      </c>
      <c r="AA33" s="171">
        <f>E27</f>
        <v>4</v>
      </c>
      <c r="AB33" s="171">
        <f>D27</f>
        <v>15</v>
      </c>
      <c r="AC33" s="169">
        <f>G27</f>
        <v>0</v>
      </c>
      <c r="AD33" s="170">
        <f>F27</f>
        <v>0</v>
      </c>
      <c r="AE33" s="225">
        <v>1</v>
      </c>
      <c r="AF33" s="225"/>
      <c r="AG33" s="231">
        <f>L27</f>
        <v>11</v>
      </c>
      <c r="AH33" s="232"/>
      <c r="AI33" s="225">
        <f>J27</f>
        <v>30</v>
      </c>
      <c r="AJ33" s="226"/>
    </row>
    <row r="34" spans="1:36" ht="15.75" thickBot="1" x14ac:dyDescent="0.3">
      <c r="A34" s="153" t="s">
        <v>40</v>
      </c>
      <c r="B34" s="150">
        <v>15</v>
      </c>
      <c r="C34" s="156">
        <v>6</v>
      </c>
      <c r="D34" s="160">
        <v>13</v>
      </c>
      <c r="E34" s="161">
        <v>15</v>
      </c>
      <c r="F34" s="150">
        <v>9</v>
      </c>
      <c r="G34" s="161">
        <v>11</v>
      </c>
      <c r="H34" s="244">
        <v>1</v>
      </c>
      <c r="I34" s="245"/>
      <c r="J34" s="229">
        <f t="shared" si="0"/>
        <v>37</v>
      </c>
      <c r="K34" s="230"/>
      <c r="L34" s="229">
        <f t="shared" si="1"/>
        <v>32</v>
      </c>
      <c r="M34" s="235"/>
      <c r="W34" s="178"/>
      <c r="X34" s="168" t="s">
        <v>56</v>
      </c>
      <c r="Y34" s="169">
        <f>C31</f>
        <v>13</v>
      </c>
      <c r="Z34" s="170">
        <f>B31</f>
        <v>15</v>
      </c>
      <c r="AA34" s="171">
        <f>E31</f>
        <v>10</v>
      </c>
      <c r="AB34" s="171">
        <f>D31</f>
        <v>15</v>
      </c>
      <c r="AC34" s="169">
        <f>G31</f>
        <v>0</v>
      </c>
      <c r="AD34" s="170">
        <f>F31</f>
        <v>0</v>
      </c>
      <c r="AE34" s="225">
        <v>1</v>
      </c>
      <c r="AF34" s="225"/>
      <c r="AG34" s="231">
        <f>L31</f>
        <v>23</v>
      </c>
      <c r="AH34" s="232"/>
      <c r="AI34" s="225">
        <f>J31</f>
        <v>30</v>
      </c>
      <c r="AJ34" s="226"/>
    </row>
    <row r="35" spans="1:36" ht="15.75" thickBot="1" x14ac:dyDescent="0.3">
      <c r="A35" s="154" t="s">
        <v>41</v>
      </c>
      <c r="B35" s="151">
        <v>15</v>
      </c>
      <c r="C35" s="157">
        <v>1</v>
      </c>
      <c r="D35" s="162">
        <v>15</v>
      </c>
      <c r="E35" s="163">
        <v>6</v>
      </c>
      <c r="F35" s="151"/>
      <c r="G35" s="163"/>
      <c r="H35" s="246">
        <v>2</v>
      </c>
      <c r="I35" s="247"/>
      <c r="J35" s="241">
        <f t="shared" si="0"/>
        <v>30</v>
      </c>
      <c r="K35" s="243"/>
      <c r="L35" s="241">
        <f t="shared" si="1"/>
        <v>7</v>
      </c>
      <c r="M35" s="242"/>
      <c r="W35" s="178"/>
      <c r="X35" s="172" t="s">
        <v>57</v>
      </c>
      <c r="Y35" s="173">
        <f>C35</f>
        <v>1</v>
      </c>
      <c r="Z35" s="174">
        <f>B35</f>
        <v>15</v>
      </c>
      <c r="AA35" s="175">
        <f>E35</f>
        <v>6</v>
      </c>
      <c r="AB35" s="175">
        <f>D35</f>
        <v>15</v>
      </c>
      <c r="AC35" s="173">
        <f>G35</f>
        <v>0</v>
      </c>
      <c r="AD35" s="174">
        <f>F35</f>
        <v>0</v>
      </c>
      <c r="AE35" s="227">
        <v>1</v>
      </c>
      <c r="AF35" s="227"/>
      <c r="AG35" s="233">
        <f>L35</f>
        <v>7</v>
      </c>
      <c r="AH35" s="234"/>
      <c r="AI35" s="227">
        <f>J35</f>
        <v>30</v>
      </c>
      <c r="AJ35" s="228"/>
    </row>
    <row r="36" spans="1:36" ht="15.75" thickTop="1" x14ac:dyDescent="0.25"/>
    <row r="138" spans="7:7" x14ac:dyDescent="0.25">
      <c r="G138">
        <v>14564</v>
      </c>
    </row>
  </sheetData>
  <mergeCells count="185">
    <mergeCell ref="A1:T1"/>
    <mergeCell ref="X1:AQ1"/>
    <mergeCell ref="B3:E3"/>
    <mergeCell ref="F3:I3"/>
    <mergeCell ref="J3:M3"/>
    <mergeCell ref="N3:Q3"/>
    <mergeCell ref="S3:T3"/>
    <mergeCell ref="Y3:AB3"/>
    <mergeCell ref="AC3:AF3"/>
    <mergeCell ref="AG3:AJ3"/>
    <mergeCell ref="AK3:AN3"/>
    <mergeCell ref="AP3:AQ3"/>
    <mergeCell ref="B4:E5"/>
    <mergeCell ref="R4:R5"/>
    <mergeCell ref="S4:S5"/>
    <mergeCell ref="T4:T5"/>
    <mergeCell ref="X4:X5"/>
    <mergeCell ref="Y4:AB5"/>
    <mergeCell ref="AO4:AO5"/>
    <mergeCell ref="A6:A7"/>
    <mergeCell ref="F6:I7"/>
    <mergeCell ref="R6:R7"/>
    <mergeCell ref="S6:S7"/>
    <mergeCell ref="T6:T7"/>
    <mergeCell ref="X6:X7"/>
    <mergeCell ref="D7:E7"/>
    <mergeCell ref="A8:A9"/>
    <mergeCell ref="J8:M9"/>
    <mergeCell ref="R8:R9"/>
    <mergeCell ref="S8:S9"/>
    <mergeCell ref="T8:T9"/>
    <mergeCell ref="X8:X9"/>
    <mergeCell ref="AP4:AP5"/>
    <mergeCell ref="AQ4:AQ5"/>
    <mergeCell ref="H5:I5"/>
    <mergeCell ref="L5:M5"/>
    <mergeCell ref="P5:Q5"/>
    <mergeCell ref="AE5:AF5"/>
    <mergeCell ref="AI5:AJ5"/>
    <mergeCell ref="AM5:AN5"/>
    <mergeCell ref="AC6:AF7"/>
    <mergeCell ref="AO6:AO7"/>
    <mergeCell ref="AP6:AP7"/>
    <mergeCell ref="AQ6:AQ7"/>
    <mergeCell ref="L7:M7"/>
    <mergeCell ref="P7:Q7"/>
    <mergeCell ref="AA7:AB7"/>
    <mergeCell ref="AI7:AJ7"/>
    <mergeCell ref="AM7:AN7"/>
    <mergeCell ref="A4:A5"/>
    <mergeCell ref="AG8:AJ9"/>
    <mergeCell ref="AO8:AO9"/>
    <mergeCell ref="AP8:AP9"/>
    <mergeCell ref="AK10:AN11"/>
    <mergeCell ref="AO10:AO11"/>
    <mergeCell ref="AP10:AP11"/>
    <mergeCell ref="AQ8:AQ9"/>
    <mergeCell ref="D9:E9"/>
    <mergeCell ref="H9:I9"/>
    <mergeCell ref="P9:Q9"/>
    <mergeCell ref="AA9:AB9"/>
    <mergeCell ref="AE9:AF9"/>
    <mergeCell ref="AM9:AN9"/>
    <mergeCell ref="AQ10:AQ11"/>
    <mergeCell ref="D11:E11"/>
    <mergeCell ref="H11:I11"/>
    <mergeCell ref="L11:M11"/>
    <mergeCell ref="AA11:AB11"/>
    <mergeCell ref="AE11:AF11"/>
    <mergeCell ref="AI11:AJ11"/>
    <mergeCell ref="A10:A11"/>
    <mergeCell ref="N10:Q11"/>
    <mergeCell ref="R10:R11"/>
    <mergeCell ref="S10:S11"/>
    <mergeCell ref="T10:T11"/>
    <mergeCell ref="X10:X11"/>
    <mergeCell ref="H21:I21"/>
    <mergeCell ref="J21:K21"/>
    <mergeCell ref="L21:M21"/>
    <mergeCell ref="A17:AJ17"/>
    <mergeCell ref="B19:C19"/>
    <mergeCell ref="D19:E19"/>
    <mergeCell ref="F19:G19"/>
    <mergeCell ref="H19:I19"/>
    <mergeCell ref="J19:K19"/>
    <mergeCell ref="L19:M19"/>
    <mergeCell ref="Y19:Z19"/>
    <mergeCell ref="AA19:AB19"/>
    <mergeCell ref="AC19:AD19"/>
    <mergeCell ref="AE21:AF21"/>
    <mergeCell ref="AG21:AH21"/>
    <mergeCell ref="AI21:AJ21"/>
    <mergeCell ref="AE19:AF19"/>
    <mergeCell ref="AG19:AH19"/>
    <mergeCell ref="AI19:AJ19"/>
    <mergeCell ref="H20:I20"/>
    <mergeCell ref="J20:K20"/>
    <mergeCell ref="L20:M20"/>
    <mergeCell ref="AE20:AF20"/>
    <mergeCell ref="AG20:AH20"/>
    <mergeCell ref="AI20:AJ20"/>
    <mergeCell ref="H23:I23"/>
    <mergeCell ref="J23:K23"/>
    <mergeCell ref="L23:M23"/>
    <mergeCell ref="AE23:AF23"/>
    <mergeCell ref="AG23:AH23"/>
    <mergeCell ref="AI23:AJ23"/>
    <mergeCell ref="H22:I22"/>
    <mergeCell ref="J22:K22"/>
    <mergeCell ref="L22:M22"/>
    <mergeCell ref="AE22:AF22"/>
    <mergeCell ref="AG22:AH22"/>
    <mergeCell ref="AI22:AJ22"/>
    <mergeCell ref="H25:I25"/>
    <mergeCell ref="J25:K25"/>
    <mergeCell ref="L25:M25"/>
    <mergeCell ref="AE25:AF25"/>
    <mergeCell ref="AG25:AH25"/>
    <mergeCell ref="AI25:AJ25"/>
    <mergeCell ref="H24:I24"/>
    <mergeCell ref="J24:K24"/>
    <mergeCell ref="L24:M24"/>
    <mergeCell ref="AE24:AF24"/>
    <mergeCell ref="AG24:AH24"/>
    <mergeCell ref="AI24:AJ24"/>
    <mergeCell ref="H27:I27"/>
    <mergeCell ref="J27:K27"/>
    <mergeCell ref="L27:M27"/>
    <mergeCell ref="AE27:AF27"/>
    <mergeCell ref="AG27:AH27"/>
    <mergeCell ref="AI27:AJ27"/>
    <mergeCell ref="H26:I26"/>
    <mergeCell ref="J26:K26"/>
    <mergeCell ref="L26:M26"/>
    <mergeCell ref="AE26:AF26"/>
    <mergeCell ref="AG26:AH26"/>
    <mergeCell ref="AI26:AJ26"/>
    <mergeCell ref="H29:I29"/>
    <mergeCell ref="J29:K29"/>
    <mergeCell ref="L29:M29"/>
    <mergeCell ref="AE29:AF29"/>
    <mergeCell ref="AG29:AH29"/>
    <mergeCell ref="AI29:AJ29"/>
    <mergeCell ref="H28:I28"/>
    <mergeCell ref="J28:K28"/>
    <mergeCell ref="L28:M28"/>
    <mergeCell ref="AE28:AF28"/>
    <mergeCell ref="AG28:AH28"/>
    <mergeCell ref="AI28:AJ28"/>
    <mergeCell ref="H31:I31"/>
    <mergeCell ref="J31:K31"/>
    <mergeCell ref="L31:M31"/>
    <mergeCell ref="AE31:AF31"/>
    <mergeCell ref="AG31:AH31"/>
    <mergeCell ref="AI31:AJ31"/>
    <mergeCell ref="H30:I30"/>
    <mergeCell ref="J30:K30"/>
    <mergeCell ref="L30:M30"/>
    <mergeCell ref="AE30:AF30"/>
    <mergeCell ref="AG30:AH30"/>
    <mergeCell ref="AI30:AJ30"/>
    <mergeCell ref="H33:I33"/>
    <mergeCell ref="J33:K33"/>
    <mergeCell ref="L33:M33"/>
    <mergeCell ref="AE33:AF33"/>
    <mergeCell ref="AG33:AH33"/>
    <mergeCell ref="AI33:AJ33"/>
    <mergeCell ref="H32:I32"/>
    <mergeCell ref="J32:K32"/>
    <mergeCell ref="L32:M32"/>
    <mergeCell ref="AE32:AF32"/>
    <mergeCell ref="AG32:AH32"/>
    <mergeCell ref="AI32:AJ32"/>
    <mergeCell ref="H35:I35"/>
    <mergeCell ref="J35:K35"/>
    <mergeCell ref="L35:M35"/>
    <mergeCell ref="AE35:AF35"/>
    <mergeCell ref="AG35:AH35"/>
    <mergeCell ref="AI35:AJ35"/>
    <mergeCell ref="H34:I34"/>
    <mergeCell ref="J34:K34"/>
    <mergeCell ref="L34:M34"/>
    <mergeCell ref="AE34:AF34"/>
    <mergeCell ref="AG34:AH34"/>
    <mergeCell ref="AI34:AJ3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4" workbookViewId="0">
      <selection activeCell="O19" sqref="O19"/>
    </sheetView>
  </sheetViews>
  <sheetFormatPr defaultRowHeight="15" x14ac:dyDescent="0.25"/>
  <cols>
    <col min="1" max="1" width="16.28515625" customWidth="1"/>
    <col min="2" max="2" width="4.140625" customWidth="1"/>
    <col min="3" max="3" width="4.28515625" customWidth="1"/>
    <col min="4" max="4" width="5.42578125" customWidth="1"/>
    <col min="5" max="5" width="5.85546875" customWidth="1"/>
    <col min="9" max="9" width="9.85546875" customWidth="1"/>
  </cols>
  <sheetData>
    <row r="1" spans="1:11" ht="54.75" customHeight="1" x14ac:dyDescent="0.25">
      <c r="A1" s="219" t="s">
        <v>144</v>
      </c>
      <c r="B1" s="219"/>
      <c r="C1" s="219"/>
      <c r="D1" s="219"/>
      <c r="E1" s="219"/>
      <c r="F1" s="219"/>
      <c r="G1" s="219"/>
      <c r="H1" s="219"/>
    </row>
    <row r="2" spans="1:11" ht="15.75" thickBot="1" x14ac:dyDescent="0.3"/>
    <row r="3" spans="1:11" ht="60.75" customHeight="1" thickTop="1" thickBot="1" x14ac:dyDescent="0.3">
      <c r="A3" s="1" t="s">
        <v>0</v>
      </c>
      <c r="B3" s="222" t="s">
        <v>1</v>
      </c>
      <c r="C3" s="223"/>
      <c r="D3" s="220" t="s">
        <v>3</v>
      </c>
      <c r="E3" s="221"/>
      <c r="F3" s="2" t="s">
        <v>4</v>
      </c>
      <c r="H3" s="3" t="s">
        <v>5</v>
      </c>
      <c r="I3" s="180" t="s">
        <v>6</v>
      </c>
      <c r="J3" s="180" t="s">
        <v>7</v>
      </c>
      <c r="K3" s="5" t="s">
        <v>8</v>
      </c>
    </row>
    <row r="4" spans="1:11" ht="16.5" thickTop="1" thickBot="1" x14ac:dyDescent="0.3">
      <c r="A4" s="214" t="s">
        <v>181</v>
      </c>
      <c r="B4" s="189">
        <f>'Tab wyników Q-3'!R4</f>
        <v>6</v>
      </c>
      <c r="C4" s="190"/>
      <c r="D4" s="195">
        <f>'Tab wyników Q-3'!S4</f>
        <v>104</v>
      </c>
      <c r="E4" s="198">
        <f>'Tab wyników Q-3'!T4</f>
        <v>151</v>
      </c>
      <c r="F4" s="201" t="s">
        <v>204</v>
      </c>
      <c r="H4" s="185"/>
      <c r="I4" s="183"/>
      <c r="J4" s="183" t="e">
        <f>H4/I4</f>
        <v>#DIV/0!</v>
      </c>
      <c r="K4" s="184">
        <f>D4/E4</f>
        <v>0.6887417218543046</v>
      </c>
    </row>
    <row r="5" spans="1:11" ht="15.75" thickBot="1" x14ac:dyDescent="0.3">
      <c r="A5" s="215"/>
      <c r="B5" s="191"/>
      <c r="C5" s="192"/>
      <c r="D5" s="196"/>
      <c r="E5" s="199"/>
      <c r="F5" s="202"/>
      <c r="H5" s="185"/>
      <c r="I5" s="183"/>
      <c r="J5" s="183"/>
      <c r="K5" s="184"/>
    </row>
    <row r="6" spans="1:11" ht="15.75" thickBot="1" x14ac:dyDescent="0.3">
      <c r="A6" s="215"/>
      <c r="B6" s="191"/>
      <c r="C6" s="192"/>
      <c r="D6" s="196"/>
      <c r="E6" s="199"/>
      <c r="F6" s="202"/>
      <c r="H6" s="185"/>
      <c r="I6" s="183"/>
      <c r="J6" s="183"/>
      <c r="K6" s="184"/>
    </row>
    <row r="7" spans="1:11" ht="15.75" thickBot="1" x14ac:dyDescent="0.3">
      <c r="A7" s="216"/>
      <c r="B7" s="193"/>
      <c r="C7" s="194"/>
      <c r="D7" s="197"/>
      <c r="E7" s="200"/>
      <c r="F7" s="203"/>
      <c r="H7" s="185"/>
      <c r="I7" s="183"/>
      <c r="J7" s="183"/>
      <c r="K7" s="184"/>
    </row>
    <row r="8" spans="1:11" ht="16.5" thickTop="1" thickBot="1" x14ac:dyDescent="0.3">
      <c r="A8" s="214" t="s">
        <v>182</v>
      </c>
      <c r="B8" s="189">
        <f>'Tab wyników Q-3'!R6</f>
        <v>13</v>
      </c>
      <c r="C8" s="190"/>
      <c r="D8" s="207">
        <f>'Tab wyników Q-3'!S6</f>
        <v>226</v>
      </c>
      <c r="E8" s="209">
        <f>'Tab wyników Q-3'!T6</f>
        <v>102</v>
      </c>
      <c r="F8" s="201" t="s">
        <v>199</v>
      </c>
      <c r="H8" s="185"/>
      <c r="I8" s="183"/>
      <c r="J8" s="183" t="e">
        <f t="shared" ref="J8" si="0">H8/I8</f>
        <v>#DIV/0!</v>
      </c>
      <c r="K8" s="184">
        <f t="shared" ref="K8" si="1">D8/E8</f>
        <v>2.215686274509804</v>
      </c>
    </row>
    <row r="9" spans="1:11" ht="15.75" thickBot="1" x14ac:dyDescent="0.3">
      <c r="A9" s="215"/>
      <c r="B9" s="191"/>
      <c r="C9" s="192"/>
      <c r="D9" s="208"/>
      <c r="E9" s="210"/>
      <c r="F9" s="202"/>
      <c r="H9" s="185"/>
      <c r="I9" s="183"/>
      <c r="J9" s="183"/>
      <c r="K9" s="184"/>
    </row>
    <row r="10" spans="1:11" ht="15.75" thickBot="1" x14ac:dyDescent="0.3">
      <c r="A10" s="215"/>
      <c r="B10" s="191"/>
      <c r="C10" s="192"/>
      <c r="D10" s="208"/>
      <c r="E10" s="210"/>
      <c r="F10" s="202"/>
      <c r="H10" s="185"/>
      <c r="I10" s="183"/>
      <c r="J10" s="183"/>
      <c r="K10" s="184"/>
    </row>
    <row r="11" spans="1:11" ht="15.75" thickBot="1" x14ac:dyDescent="0.3">
      <c r="A11" s="216"/>
      <c r="B11" s="193"/>
      <c r="C11" s="194"/>
      <c r="D11" s="217"/>
      <c r="E11" s="218"/>
      <c r="F11" s="203"/>
      <c r="H11" s="185"/>
      <c r="I11" s="183"/>
      <c r="J11" s="183"/>
      <c r="K11" s="184"/>
    </row>
    <row r="12" spans="1:11" ht="16.5" thickTop="1" thickBot="1" x14ac:dyDescent="0.3">
      <c r="A12" s="214" t="s">
        <v>183</v>
      </c>
      <c r="B12" s="189">
        <f>'Tab wyników Q-3'!R8</f>
        <v>12</v>
      </c>
      <c r="C12" s="190"/>
      <c r="D12" s="207">
        <f>'Tab wyników Q-3'!S8</f>
        <v>202</v>
      </c>
      <c r="E12" s="209">
        <f>'Tab wyników Q-3'!T8</f>
        <v>135</v>
      </c>
      <c r="F12" s="201" t="s">
        <v>200</v>
      </c>
      <c r="H12" s="185"/>
      <c r="I12" s="183"/>
      <c r="J12" s="183" t="e">
        <f t="shared" ref="J12" si="2">H12/I12</f>
        <v>#DIV/0!</v>
      </c>
      <c r="K12" s="184">
        <f t="shared" ref="K12" si="3">D12/E12</f>
        <v>1.4962962962962962</v>
      </c>
    </row>
    <row r="13" spans="1:11" ht="15.75" thickBot="1" x14ac:dyDescent="0.3">
      <c r="A13" s="215"/>
      <c r="B13" s="191"/>
      <c r="C13" s="192"/>
      <c r="D13" s="208"/>
      <c r="E13" s="210"/>
      <c r="F13" s="202"/>
      <c r="H13" s="185"/>
      <c r="I13" s="183"/>
      <c r="J13" s="183"/>
      <c r="K13" s="184"/>
    </row>
    <row r="14" spans="1:11" ht="15.75" thickBot="1" x14ac:dyDescent="0.3">
      <c r="A14" s="215"/>
      <c r="B14" s="191"/>
      <c r="C14" s="192"/>
      <c r="D14" s="208"/>
      <c r="E14" s="210"/>
      <c r="F14" s="202"/>
      <c r="H14" s="185"/>
      <c r="I14" s="183"/>
      <c r="J14" s="183"/>
      <c r="K14" s="184"/>
    </row>
    <row r="15" spans="1:11" ht="15.75" thickBot="1" x14ac:dyDescent="0.3">
      <c r="A15" s="216"/>
      <c r="B15" s="193"/>
      <c r="C15" s="194"/>
      <c r="D15" s="208"/>
      <c r="E15" s="210"/>
      <c r="F15" s="202"/>
      <c r="H15" s="185"/>
      <c r="I15" s="183"/>
      <c r="J15" s="183"/>
      <c r="K15" s="184"/>
    </row>
    <row r="16" spans="1:11" ht="16.5" thickTop="1" thickBot="1" x14ac:dyDescent="0.3">
      <c r="A16" s="214" t="s">
        <v>184</v>
      </c>
      <c r="B16" s="189">
        <f>'Tab wyników Q-3'!R10</f>
        <v>0</v>
      </c>
      <c r="C16" s="190"/>
      <c r="D16" s="213">
        <f>'Tab wyników Q-3'!S10</f>
        <v>0</v>
      </c>
      <c r="E16" s="212">
        <f>'Tab wyników Q-3'!T10</f>
        <v>180</v>
      </c>
      <c r="F16" s="211"/>
      <c r="H16" s="186"/>
      <c r="I16" s="204"/>
      <c r="J16" s="183" t="e">
        <f t="shared" ref="J16" si="4">H16/I16</f>
        <v>#DIV/0!</v>
      </c>
      <c r="K16" s="184">
        <f t="shared" ref="K16" si="5">D16/E16</f>
        <v>0</v>
      </c>
    </row>
    <row r="17" spans="1:11" ht="16.5" thickTop="1" thickBot="1" x14ac:dyDescent="0.3">
      <c r="A17" s="215"/>
      <c r="B17" s="191"/>
      <c r="C17" s="192"/>
      <c r="D17" s="213"/>
      <c r="E17" s="212"/>
      <c r="F17" s="211"/>
      <c r="H17" s="187"/>
      <c r="I17" s="205"/>
      <c r="J17" s="183"/>
      <c r="K17" s="184"/>
    </row>
    <row r="18" spans="1:11" ht="16.5" thickTop="1" thickBot="1" x14ac:dyDescent="0.3">
      <c r="A18" s="215"/>
      <c r="B18" s="191"/>
      <c r="C18" s="192"/>
      <c r="D18" s="213"/>
      <c r="E18" s="212"/>
      <c r="F18" s="211"/>
      <c r="H18" s="187"/>
      <c r="I18" s="205"/>
      <c r="J18" s="183"/>
      <c r="K18" s="184"/>
    </row>
    <row r="19" spans="1:11" ht="16.5" thickTop="1" thickBot="1" x14ac:dyDescent="0.3">
      <c r="A19" s="216"/>
      <c r="B19" s="193"/>
      <c r="C19" s="194"/>
      <c r="D19" s="213"/>
      <c r="E19" s="212"/>
      <c r="F19" s="211"/>
      <c r="H19" s="188"/>
      <c r="I19" s="206"/>
      <c r="J19" s="183"/>
      <c r="K19" s="184"/>
    </row>
    <row r="20" spans="1:11" ht="16.5" thickTop="1" thickBot="1" x14ac:dyDescent="0.3">
      <c r="A20" s="214" t="s">
        <v>185</v>
      </c>
      <c r="B20" s="189">
        <f>'Tab wyników Q-3'!AO4</f>
        <v>10</v>
      </c>
      <c r="C20" s="190"/>
      <c r="D20" s="213">
        <f>'Tab wyników Q-3'!AP4</f>
        <v>153</v>
      </c>
      <c r="E20" s="212">
        <f>'Tab wyników Q-3'!AQ4</f>
        <v>102</v>
      </c>
      <c r="F20" s="211" t="s">
        <v>203</v>
      </c>
      <c r="H20" s="186"/>
      <c r="I20" s="204"/>
      <c r="J20" s="183" t="e">
        <f t="shared" ref="J20" si="6">H20/I20</f>
        <v>#DIV/0!</v>
      </c>
      <c r="K20" s="184">
        <f t="shared" ref="K20" si="7">D20/E20</f>
        <v>1.5</v>
      </c>
    </row>
    <row r="21" spans="1:11" ht="16.5" thickTop="1" thickBot="1" x14ac:dyDescent="0.3">
      <c r="A21" s="215"/>
      <c r="B21" s="191"/>
      <c r="C21" s="192"/>
      <c r="D21" s="213"/>
      <c r="E21" s="212"/>
      <c r="F21" s="211"/>
      <c r="H21" s="187"/>
      <c r="I21" s="205"/>
      <c r="J21" s="183"/>
      <c r="K21" s="184"/>
    </row>
    <row r="22" spans="1:11" ht="16.5" thickTop="1" thickBot="1" x14ac:dyDescent="0.3">
      <c r="A22" s="215"/>
      <c r="B22" s="191"/>
      <c r="C22" s="192"/>
      <c r="D22" s="213"/>
      <c r="E22" s="212"/>
      <c r="F22" s="211"/>
      <c r="H22" s="187"/>
      <c r="I22" s="205"/>
      <c r="J22" s="183"/>
      <c r="K22" s="184"/>
    </row>
    <row r="23" spans="1:11" ht="16.5" thickTop="1" thickBot="1" x14ac:dyDescent="0.3">
      <c r="A23" s="216"/>
      <c r="B23" s="193"/>
      <c r="C23" s="194"/>
      <c r="D23" s="213"/>
      <c r="E23" s="212"/>
      <c r="F23" s="211"/>
      <c r="H23" s="188"/>
      <c r="I23" s="206"/>
      <c r="J23" s="183"/>
      <c r="K23" s="184"/>
    </row>
    <row r="24" spans="1:11" ht="16.5" thickTop="1" thickBot="1" x14ac:dyDescent="0.3">
      <c r="A24" s="224" t="s">
        <v>186</v>
      </c>
      <c r="B24" s="189">
        <f>'Tab wyników Q-3'!AO6</f>
        <v>4</v>
      </c>
      <c r="C24" s="190"/>
      <c r="D24" s="213">
        <f>'Tab wyników Q-3'!AP6</f>
        <v>52</v>
      </c>
      <c r="E24" s="212">
        <f>'Tab wyników Q-3'!AQ6</f>
        <v>135</v>
      </c>
      <c r="F24" s="211" t="s">
        <v>205</v>
      </c>
      <c r="H24" s="186"/>
      <c r="I24" s="204"/>
      <c r="J24" s="183" t="e">
        <f t="shared" ref="J24" si="8">H24/I24</f>
        <v>#DIV/0!</v>
      </c>
      <c r="K24" s="184">
        <f t="shared" ref="K24" si="9">D24/E24</f>
        <v>0.38518518518518519</v>
      </c>
    </row>
    <row r="25" spans="1:11" ht="16.5" thickTop="1" thickBot="1" x14ac:dyDescent="0.3">
      <c r="A25" s="224"/>
      <c r="B25" s="191"/>
      <c r="C25" s="192"/>
      <c r="D25" s="213"/>
      <c r="E25" s="212"/>
      <c r="F25" s="211"/>
      <c r="H25" s="187"/>
      <c r="I25" s="205"/>
      <c r="J25" s="183"/>
      <c r="K25" s="184"/>
    </row>
    <row r="26" spans="1:11" ht="16.5" thickTop="1" thickBot="1" x14ac:dyDescent="0.3">
      <c r="A26" s="224"/>
      <c r="B26" s="191"/>
      <c r="C26" s="192"/>
      <c r="D26" s="213"/>
      <c r="E26" s="212"/>
      <c r="F26" s="211"/>
      <c r="H26" s="187"/>
      <c r="I26" s="205"/>
      <c r="J26" s="183"/>
      <c r="K26" s="184"/>
    </row>
    <row r="27" spans="1:11" ht="16.5" thickTop="1" thickBot="1" x14ac:dyDescent="0.3">
      <c r="A27" s="224"/>
      <c r="B27" s="193"/>
      <c r="C27" s="194"/>
      <c r="D27" s="213"/>
      <c r="E27" s="212"/>
      <c r="F27" s="211"/>
      <c r="H27" s="188"/>
      <c r="I27" s="206"/>
      <c r="J27" s="183"/>
      <c r="K27" s="184"/>
    </row>
    <row r="28" spans="1:11" ht="16.5" thickTop="1" thickBot="1" x14ac:dyDescent="0.3">
      <c r="A28" s="214" t="s">
        <v>159</v>
      </c>
      <c r="B28" s="189">
        <f>'Tab wyników Q-3'!AO8</f>
        <v>11</v>
      </c>
      <c r="C28" s="190"/>
      <c r="D28" s="208">
        <f>'Tab wyników Q-3'!AP8</f>
        <v>171</v>
      </c>
      <c r="E28" s="210">
        <f>'Tab wyników Q-3'!AQ8</f>
        <v>140</v>
      </c>
      <c r="F28" s="202" t="s">
        <v>202</v>
      </c>
      <c r="H28" s="186">
        <v>8</v>
      </c>
      <c r="I28" s="204">
        <v>7</v>
      </c>
      <c r="J28" s="183">
        <f t="shared" ref="J28" si="10">H28/I28</f>
        <v>1.1428571428571428</v>
      </c>
      <c r="K28" s="184">
        <f t="shared" ref="K28" si="11">D28/E28</f>
        <v>1.2214285714285715</v>
      </c>
    </row>
    <row r="29" spans="1:11" ht="15.75" thickBot="1" x14ac:dyDescent="0.3">
      <c r="A29" s="215"/>
      <c r="B29" s="191"/>
      <c r="C29" s="192"/>
      <c r="D29" s="208"/>
      <c r="E29" s="210"/>
      <c r="F29" s="202"/>
      <c r="H29" s="187"/>
      <c r="I29" s="205"/>
      <c r="J29" s="183"/>
      <c r="K29" s="184"/>
    </row>
    <row r="30" spans="1:11" ht="15.75" thickBot="1" x14ac:dyDescent="0.3">
      <c r="A30" s="215"/>
      <c r="B30" s="191"/>
      <c r="C30" s="192"/>
      <c r="D30" s="208"/>
      <c r="E30" s="210"/>
      <c r="F30" s="202"/>
      <c r="H30" s="187"/>
      <c r="I30" s="205"/>
      <c r="J30" s="183"/>
      <c r="K30" s="184"/>
    </row>
    <row r="31" spans="1:11" ht="15.75" thickBot="1" x14ac:dyDescent="0.3">
      <c r="A31" s="216"/>
      <c r="B31" s="193"/>
      <c r="C31" s="194"/>
      <c r="D31" s="217"/>
      <c r="E31" s="218"/>
      <c r="F31" s="203"/>
      <c r="H31" s="188"/>
      <c r="I31" s="206"/>
      <c r="J31" s="183"/>
      <c r="K31" s="184"/>
    </row>
    <row r="32" spans="1:11" ht="16.5" thickTop="1" thickBot="1" x14ac:dyDescent="0.3">
      <c r="A32" s="214" t="s">
        <v>187</v>
      </c>
      <c r="B32" s="189">
        <f>'Tab wyników Q-3'!AO10</f>
        <v>11</v>
      </c>
      <c r="C32" s="190"/>
      <c r="D32" s="207">
        <f>'Tab wyników Q-3'!AP10</f>
        <v>206</v>
      </c>
      <c r="E32" s="209">
        <f>'Tab wyników Q-3'!AQ10</f>
        <v>154</v>
      </c>
      <c r="F32" s="201" t="s">
        <v>201</v>
      </c>
      <c r="H32" s="185">
        <v>10</v>
      </c>
      <c r="I32" s="183">
        <v>6</v>
      </c>
      <c r="J32" s="183">
        <f t="shared" ref="J32" si="12">H32/I32</f>
        <v>1.6666666666666667</v>
      </c>
      <c r="K32" s="184">
        <f t="shared" ref="K32" si="13">D32/E32</f>
        <v>1.3376623376623376</v>
      </c>
    </row>
    <row r="33" spans="1:11" ht="15.75" thickBot="1" x14ac:dyDescent="0.3">
      <c r="A33" s="215"/>
      <c r="B33" s="191"/>
      <c r="C33" s="192"/>
      <c r="D33" s="208"/>
      <c r="E33" s="210"/>
      <c r="F33" s="202"/>
      <c r="H33" s="185"/>
      <c r="I33" s="183"/>
      <c r="J33" s="183"/>
      <c r="K33" s="184"/>
    </row>
    <row r="34" spans="1:11" ht="15.75" thickBot="1" x14ac:dyDescent="0.3">
      <c r="A34" s="215"/>
      <c r="B34" s="191"/>
      <c r="C34" s="192"/>
      <c r="D34" s="208"/>
      <c r="E34" s="210"/>
      <c r="F34" s="202"/>
      <c r="H34" s="185"/>
      <c r="I34" s="183"/>
      <c r="J34" s="183"/>
      <c r="K34" s="184"/>
    </row>
    <row r="35" spans="1:11" ht="15.75" thickBot="1" x14ac:dyDescent="0.3">
      <c r="A35" s="216"/>
      <c r="B35" s="193"/>
      <c r="C35" s="194"/>
      <c r="D35" s="217"/>
      <c r="E35" s="218"/>
      <c r="F35" s="203"/>
      <c r="H35" s="185"/>
      <c r="I35" s="183"/>
      <c r="J35" s="183"/>
      <c r="K35" s="184"/>
    </row>
    <row r="36" spans="1:11" ht="15.75" thickTop="1" x14ac:dyDescent="0.25"/>
  </sheetData>
  <mergeCells count="75">
    <mergeCell ref="A1:H1"/>
    <mergeCell ref="B3:C3"/>
    <mergeCell ref="D3:E3"/>
    <mergeCell ref="A4:A7"/>
    <mergeCell ref="B4:C7"/>
    <mergeCell ref="D4:D7"/>
    <mergeCell ref="E4:E7"/>
    <mergeCell ref="F4:F7"/>
    <mergeCell ref="H4:H7"/>
    <mergeCell ref="J12:J15"/>
    <mergeCell ref="K12:K15"/>
    <mergeCell ref="A8:A11"/>
    <mergeCell ref="B8:C11"/>
    <mergeCell ref="D8:D11"/>
    <mergeCell ref="E8:E11"/>
    <mergeCell ref="F8:F11"/>
    <mergeCell ref="I4:I7"/>
    <mergeCell ref="J4:J7"/>
    <mergeCell ref="K4:K7"/>
    <mergeCell ref="H8:H11"/>
    <mergeCell ref="I8:I11"/>
    <mergeCell ref="J8:J11"/>
    <mergeCell ref="K8:K11"/>
    <mergeCell ref="H16:H19"/>
    <mergeCell ref="I16:I19"/>
    <mergeCell ref="J16:J19"/>
    <mergeCell ref="K16:K19"/>
    <mergeCell ref="A12:A15"/>
    <mergeCell ref="B12:C15"/>
    <mergeCell ref="D12:D15"/>
    <mergeCell ref="A16:A19"/>
    <mergeCell ref="B16:C19"/>
    <mergeCell ref="D16:D19"/>
    <mergeCell ref="E16:E19"/>
    <mergeCell ref="F16:F19"/>
    <mergeCell ref="E12:E15"/>
    <mergeCell ref="F12:F15"/>
    <mergeCell ref="H12:H15"/>
    <mergeCell ref="I12:I15"/>
    <mergeCell ref="I20:I23"/>
    <mergeCell ref="J20:J23"/>
    <mergeCell ref="K20:K23"/>
    <mergeCell ref="A24:A27"/>
    <mergeCell ref="B24:C27"/>
    <mergeCell ref="D24:D27"/>
    <mergeCell ref="E24:E27"/>
    <mergeCell ref="F24:F27"/>
    <mergeCell ref="H24:H27"/>
    <mergeCell ref="I24:I27"/>
    <mergeCell ref="A20:A23"/>
    <mergeCell ref="B20:C23"/>
    <mergeCell ref="D20:D23"/>
    <mergeCell ref="E20:E23"/>
    <mergeCell ref="F20:F23"/>
    <mergeCell ref="H20:H23"/>
    <mergeCell ref="J24:J27"/>
    <mergeCell ref="K24:K27"/>
    <mergeCell ref="A28:A31"/>
    <mergeCell ref="B28:C31"/>
    <mergeCell ref="D28:D31"/>
    <mergeCell ref="E28:E31"/>
    <mergeCell ref="F28:F31"/>
    <mergeCell ref="H28:H31"/>
    <mergeCell ref="I28:I31"/>
    <mergeCell ref="J28:J31"/>
    <mergeCell ref="K28:K31"/>
    <mergeCell ref="H32:H35"/>
    <mergeCell ref="I32:I35"/>
    <mergeCell ref="J32:J35"/>
    <mergeCell ref="K32:K35"/>
    <mergeCell ref="A32:A35"/>
    <mergeCell ref="B32:C35"/>
    <mergeCell ref="D32:D35"/>
    <mergeCell ref="E32:E35"/>
    <mergeCell ref="F32:F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showZeros="0" topLeftCell="A4" zoomScaleNormal="100" workbookViewId="0">
      <selection activeCell="T28" sqref="T28"/>
    </sheetView>
  </sheetViews>
  <sheetFormatPr defaultRowHeight="15" x14ac:dyDescent="0.25"/>
  <cols>
    <col min="1" max="1" width="18.7109375" customWidth="1"/>
    <col min="2" max="10" width="3.85546875" customWidth="1"/>
    <col min="11" max="11" width="4" customWidth="1"/>
    <col min="12" max="12" width="3.85546875" customWidth="1"/>
    <col min="13" max="13" width="4.140625" customWidth="1"/>
    <col min="14" max="17" width="3.85546875" customWidth="1"/>
    <col min="18" max="18" width="7.140625" customWidth="1"/>
    <col min="19" max="20" width="4.42578125" customWidth="1"/>
    <col min="21" max="21" width="4.140625" customWidth="1"/>
    <col min="22" max="22" width="3" customWidth="1"/>
    <col min="23" max="23" width="4.5703125" style="178" customWidth="1"/>
    <col min="24" max="24" width="20.28515625" customWidth="1"/>
    <col min="25" max="25" width="4.140625" customWidth="1"/>
    <col min="26" max="26" width="4" customWidth="1"/>
    <col min="27" max="28" width="4.140625" customWidth="1"/>
    <col min="29" max="29" width="4.5703125" customWidth="1"/>
    <col min="30" max="30" width="4.42578125" customWidth="1"/>
    <col min="31" max="33" width="4.28515625" customWidth="1"/>
    <col min="34" max="34" width="4.42578125" customWidth="1"/>
    <col min="35" max="35" width="4.28515625" customWidth="1"/>
    <col min="36" max="36" width="4" customWidth="1"/>
    <col min="37" max="37" width="4.42578125" customWidth="1"/>
    <col min="38" max="39" width="4.28515625" customWidth="1"/>
    <col min="40" max="40" width="3.85546875" customWidth="1"/>
    <col min="41" max="41" width="7.140625" customWidth="1"/>
    <col min="42" max="42" width="5" customWidth="1"/>
    <col min="43" max="43" width="5.28515625" customWidth="1"/>
  </cols>
  <sheetData>
    <row r="1" spans="1:43" ht="59.25" customHeight="1" x14ac:dyDescent="0.25">
      <c r="A1" s="219" t="s">
        <v>16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146"/>
      <c r="X1" s="219" t="s">
        <v>16</v>
      </c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</row>
    <row r="2" spans="1:43" ht="16.5" customHeight="1" thickBot="1" x14ac:dyDescent="0.3"/>
    <row r="3" spans="1:43" ht="42.75" customHeight="1" thickTop="1" thickBot="1" x14ac:dyDescent="0.3">
      <c r="A3" s="1" t="s">
        <v>0</v>
      </c>
      <c r="B3" s="264">
        <v>1</v>
      </c>
      <c r="C3" s="265"/>
      <c r="D3" s="265"/>
      <c r="E3" s="266"/>
      <c r="F3" s="264">
        <v>2</v>
      </c>
      <c r="G3" s="265"/>
      <c r="H3" s="265"/>
      <c r="I3" s="266"/>
      <c r="J3" s="264">
        <v>3</v>
      </c>
      <c r="K3" s="265"/>
      <c r="L3" s="265"/>
      <c r="M3" s="266"/>
      <c r="N3" s="264">
        <v>4</v>
      </c>
      <c r="O3" s="265"/>
      <c r="P3" s="265"/>
      <c r="Q3" s="266"/>
      <c r="R3" s="141" t="s">
        <v>14</v>
      </c>
      <c r="S3" s="220" t="s">
        <v>15</v>
      </c>
      <c r="T3" s="267"/>
      <c r="X3" s="1" t="s">
        <v>0</v>
      </c>
      <c r="Y3" s="264">
        <v>1</v>
      </c>
      <c r="Z3" s="265"/>
      <c r="AA3" s="265"/>
      <c r="AB3" s="266"/>
      <c r="AC3" s="264">
        <v>2</v>
      </c>
      <c r="AD3" s="265"/>
      <c r="AE3" s="265"/>
      <c r="AF3" s="266"/>
      <c r="AG3" s="264">
        <v>3</v>
      </c>
      <c r="AH3" s="265"/>
      <c r="AI3" s="265"/>
      <c r="AJ3" s="266"/>
      <c r="AK3" s="264">
        <v>4</v>
      </c>
      <c r="AL3" s="265"/>
      <c r="AM3" s="265"/>
      <c r="AN3" s="266"/>
      <c r="AO3" s="141" t="s">
        <v>14</v>
      </c>
      <c r="AP3" s="220" t="s">
        <v>15</v>
      </c>
      <c r="AQ3" s="267"/>
    </row>
    <row r="4" spans="1:43" ht="16.5" customHeight="1" thickTop="1" thickBot="1" x14ac:dyDescent="0.3">
      <c r="A4" s="214" t="s">
        <v>84</v>
      </c>
      <c r="B4" s="268"/>
      <c r="C4" s="269"/>
      <c r="D4" s="269"/>
      <c r="E4" s="270"/>
      <c r="F4" s="73">
        <v>15</v>
      </c>
      <c r="G4" s="74">
        <v>12</v>
      </c>
      <c r="H4" s="75"/>
      <c r="I4" s="79"/>
      <c r="J4" s="73">
        <v>15</v>
      </c>
      <c r="K4" s="76">
        <v>9</v>
      </c>
      <c r="L4" s="75"/>
      <c r="M4" s="80"/>
      <c r="N4" s="73">
        <v>15</v>
      </c>
      <c r="O4" s="76">
        <v>0</v>
      </c>
      <c r="P4" s="75"/>
      <c r="Q4" s="80"/>
      <c r="R4" s="258">
        <f>P5+L5+H5+H20+H21+H22+H23</f>
        <v>13</v>
      </c>
      <c r="S4" s="207">
        <f>J4+J5+L4+N4+N5+P4+H4+F4+F5+J20+J21+J22+J23</f>
        <v>222</v>
      </c>
      <c r="T4" s="262">
        <f>K5+K4+M4+O5+O4+Q4+I4+G4+G5+L20+L21+L22+L23</f>
        <v>143</v>
      </c>
      <c r="U4" t="s">
        <v>17</v>
      </c>
      <c r="W4" s="178" t="s">
        <v>21</v>
      </c>
      <c r="X4" s="214" t="s">
        <v>88</v>
      </c>
      <c r="Y4" s="268"/>
      <c r="Z4" s="269"/>
      <c r="AA4" s="269"/>
      <c r="AB4" s="270"/>
      <c r="AC4" s="73">
        <v>8</v>
      </c>
      <c r="AD4" s="74">
        <v>15</v>
      </c>
      <c r="AE4" s="75"/>
      <c r="AF4" s="79"/>
      <c r="AG4" s="73">
        <v>2</v>
      </c>
      <c r="AH4" s="76">
        <v>15</v>
      </c>
      <c r="AI4" s="75"/>
      <c r="AJ4" s="80"/>
      <c r="AK4" s="73">
        <v>9</v>
      </c>
      <c r="AL4" s="76">
        <v>15</v>
      </c>
      <c r="AM4" s="75"/>
      <c r="AN4" s="80"/>
      <c r="AO4" s="258">
        <f>AM5+AI5+AE5+AE20+AE21+AE22+AE23</f>
        <v>8</v>
      </c>
      <c r="AP4" s="207">
        <f>AG4+AG5+AI4+AK4+AK5+AM4+AE4+AC4+AC5+AG20+AG21+AG22+AG23</f>
        <v>120</v>
      </c>
      <c r="AQ4" s="262">
        <f>AH5+AH4+AJ4+AL5+AL4+AN4+AF4+AD4+AD5+AI20+AI21+AI23+AI22</f>
        <v>194</v>
      </c>
    </row>
    <row r="5" spans="1:43" ht="15.75" customHeight="1" thickBot="1" x14ac:dyDescent="0.3">
      <c r="A5" s="215"/>
      <c r="B5" s="271"/>
      <c r="C5" s="272"/>
      <c r="D5" s="272"/>
      <c r="E5" s="273"/>
      <c r="F5" s="77">
        <v>15</v>
      </c>
      <c r="G5" s="78">
        <v>9</v>
      </c>
      <c r="H5" s="275">
        <f>IF(AND(F4=0,F5=0),0,1)*0+IF(AND(F4&gt;G4,F5&gt;G5),1,0)*2+IF(AND(F4&lt;G4,F5&lt;G5),1,0)*IF(AND(F4=0,F5=0),0,1)+IF(H4&gt;I4,1,0)*2+IF(H4&lt;I4,1,0)*1</f>
        <v>2</v>
      </c>
      <c r="I5" s="276"/>
      <c r="J5" s="77">
        <v>15</v>
      </c>
      <c r="K5" s="78">
        <v>8</v>
      </c>
      <c r="L5" s="275">
        <f>IF(AND(J4=0,J5=0),0,1)*0+IF(AND(J4&gt;K4,J5&gt;K5),1,0)*2+IF(AND(J4&lt;K4,J5&lt;K5),1,0)*IF(AND(J4=0,J5=0),0,1)+IF(L4&gt;M4,1,0)*2+IF(L4&lt;M4,1,0)*1</f>
        <v>2</v>
      </c>
      <c r="M5" s="276"/>
      <c r="N5" s="77">
        <v>15</v>
      </c>
      <c r="O5" s="78">
        <v>2</v>
      </c>
      <c r="P5" s="275">
        <f>IF(AND(N4=0,N5=0),0,1)*0+IF(AND(N4&gt;O4,N5&gt;O5),1,0)*2+IF(AND(N4&lt;O4,N5&lt;O5),1,0)*IF(AND(N4=0,N5=0),0,1)+IF(P4&gt;Q4,1,0)*2+IF(P4&lt;Q4,1,0)*1</f>
        <v>2</v>
      </c>
      <c r="Q5" s="276"/>
      <c r="R5" s="274"/>
      <c r="S5" s="280"/>
      <c r="T5" s="281"/>
      <c r="X5" s="215"/>
      <c r="Y5" s="271"/>
      <c r="Z5" s="272"/>
      <c r="AA5" s="272"/>
      <c r="AB5" s="273"/>
      <c r="AC5" s="77">
        <v>11</v>
      </c>
      <c r="AD5" s="78">
        <v>15</v>
      </c>
      <c r="AE5" s="275">
        <f>IF(AND(AC4=0,AC5=0),0,1)*0+IF(AND(AC4&gt;AD4,AC5&gt;AD5),1,0)*2+IF(AND(AC4&lt;AD4,AC5&lt;AD5),1,0)*IF(AND(AC4=0,AC5=0),0,1)+IF(AE4&gt;AF4,1,0)*2+IF(AE4&lt;AF4,1,0)*1</f>
        <v>1</v>
      </c>
      <c r="AF5" s="276"/>
      <c r="AG5" s="77">
        <v>7</v>
      </c>
      <c r="AH5" s="78">
        <v>15</v>
      </c>
      <c r="AI5" s="275">
        <f>IF(AND(AG4=0,AG5=0),0,1)*0+IF(AND(AG4&gt;AH4,AG5&gt;AH5),1,0)*2+IF(AND(AG4&lt;AH4,AG5&lt;AH5),1,0)*IF(AND(AG4=0,AG5=0),0,1)+IF(AI4&gt;AJ4,1,0)*2+IF(AI4&lt;AJ4,1,0)*1</f>
        <v>1</v>
      </c>
      <c r="AJ5" s="276"/>
      <c r="AK5" s="77">
        <v>12</v>
      </c>
      <c r="AL5" s="78">
        <v>15</v>
      </c>
      <c r="AM5" s="275">
        <f>IF(AND(AK4=0,AK5=0),0,1)*0+IF(AND(AK4&gt;AL4,AK5&gt;AL5),1,0)*2+IF(AND(AK4&lt;AL4,AK5&lt;AL5),1,0)*IF(AND(AK4=0,AK5=0),0,1)+IF(AM4&gt;AN4,1,0)*2+IF(AM4&lt;AN4,1,0)*1</f>
        <v>1</v>
      </c>
      <c r="AN5" s="276"/>
      <c r="AO5" s="274"/>
      <c r="AP5" s="280"/>
      <c r="AQ5" s="281"/>
    </row>
    <row r="6" spans="1:43" ht="16.5" customHeight="1" thickTop="1" thickBot="1" x14ac:dyDescent="0.3">
      <c r="A6" s="214" t="s">
        <v>85</v>
      </c>
      <c r="B6" s="86">
        <f>G4</f>
        <v>12</v>
      </c>
      <c r="C6" s="87">
        <f>F4</f>
        <v>15</v>
      </c>
      <c r="D6" s="88">
        <f>I4</f>
        <v>0</v>
      </c>
      <c r="E6" s="89">
        <f>H4</f>
        <v>0</v>
      </c>
      <c r="F6" s="252"/>
      <c r="G6" s="253"/>
      <c r="H6" s="253"/>
      <c r="I6" s="254"/>
      <c r="J6" s="90">
        <v>15</v>
      </c>
      <c r="K6" s="91">
        <v>9</v>
      </c>
      <c r="L6" s="106"/>
      <c r="M6" s="142"/>
      <c r="N6" s="101">
        <v>15</v>
      </c>
      <c r="O6" s="91">
        <v>12</v>
      </c>
      <c r="P6" s="143"/>
      <c r="Q6" s="142"/>
      <c r="R6" s="258">
        <f>P7+L7+D7+H24+H25+H26+H27</f>
        <v>11</v>
      </c>
      <c r="S6" s="207">
        <f>J6+J7+L6+N6+N7+P6+D6+B6+B7+J24+J25+J26+J27</f>
        <v>184</v>
      </c>
      <c r="T6" s="262">
        <f>K7+K6+M6+O7+O6+Q6+E6+C6+C7+L24+L25+L26+L27</f>
        <v>168</v>
      </c>
      <c r="U6" t="s">
        <v>18</v>
      </c>
      <c r="W6" s="178" t="s">
        <v>22</v>
      </c>
      <c r="X6" s="214" t="s">
        <v>125</v>
      </c>
      <c r="Y6" s="86">
        <f>AD4</f>
        <v>15</v>
      </c>
      <c r="Z6" s="87">
        <f>AC4</f>
        <v>8</v>
      </c>
      <c r="AA6" s="88">
        <f>AF4</f>
        <v>0</v>
      </c>
      <c r="AB6" s="89">
        <f>AE4</f>
        <v>0</v>
      </c>
      <c r="AC6" s="252"/>
      <c r="AD6" s="253"/>
      <c r="AE6" s="253"/>
      <c r="AF6" s="254"/>
      <c r="AG6" s="90">
        <v>7</v>
      </c>
      <c r="AH6" s="91">
        <v>15</v>
      </c>
      <c r="AI6" s="106"/>
      <c r="AJ6" s="142"/>
      <c r="AK6" s="101">
        <v>15</v>
      </c>
      <c r="AL6" s="91">
        <v>6</v>
      </c>
      <c r="AM6" s="143">
        <v>11</v>
      </c>
      <c r="AN6" s="142">
        <v>7</v>
      </c>
      <c r="AO6" s="258">
        <f>AM7+AI7+AA7+AE24+AE25+AE26+AE27</f>
        <v>12</v>
      </c>
      <c r="AP6" s="207">
        <f>AG6+AG7+AI6+AK6+AK7+AM6+AA6+Y6+Y7+AG24+AG25+AG26+AG27</f>
        <v>209</v>
      </c>
      <c r="AQ6" s="262">
        <f>AH7+AH6+AJ6+AL7+AL6+AN6+AB6+Z6+Z7+AI24+AI25+AI26+AI27</f>
        <v>169</v>
      </c>
    </row>
    <row r="7" spans="1:43" ht="15.75" customHeight="1" thickBot="1" x14ac:dyDescent="0.3">
      <c r="A7" s="215"/>
      <c r="B7" s="92">
        <f>G5</f>
        <v>9</v>
      </c>
      <c r="C7" s="93">
        <f>F5</f>
        <v>15</v>
      </c>
      <c r="D7" s="275">
        <f>IF(AND(B6=0,B7=0),0,1)*0+IF(AND(B6&gt;C6,B7&gt;C7),1,0)*2+IF(AND(B6&lt;C6,B7&lt;C7),1,0)*IF(AND(B6=0,B7=0),0,1)+IF(D6&gt;E6,1,0)*2+IF(D6&lt;E6,1,0)*1</f>
        <v>1</v>
      </c>
      <c r="E7" s="276"/>
      <c r="F7" s="277"/>
      <c r="G7" s="278"/>
      <c r="H7" s="278"/>
      <c r="I7" s="279"/>
      <c r="J7" s="94">
        <v>15</v>
      </c>
      <c r="K7" s="95">
        <v>2</v>
      </c>
      <c r="L7" s="275">
        <f>IF(AND(J6=0,J7=0),0,1)*0+IF(AND(J6&gt;K6,J7&gt;K7),1,0)*2+IF(AND(J6&lt;K6,J7&lt;K7),1,0)*IF(AND(J6=0,J7=0),0,1)+IF(L6&gt;M6,1,0)*2+IF(L6&lt;M6,1,0)*1</f>
        <v>2</v>
      </c>
      <c r="M7" s="276"/>
      <c r="N7" s="94">
        <v>16</v>
      </c>
      <c r="O7" s="95">
        <v>14</v>
      </c>
      <c r="P7" s="275">
        <f>IF(AND(N6=0,N7=0),0,1)*0+IF(AND(N6&gt;O6,N7&gt;O7),1,0)*2+IF(AND(N6&lt;O6,N7&lt;O7),1,0)*IF(AND(N6=0,N7=0),0,1)+IF(P6&gt;Q6,1,0)*2+IF(P6&lt;Q6,1,0)*1</f>
        <v>2</v>
      </c>
      <c r="Q7" s="276"/>
      <c r="R7" s="274"/>
      <c r="S7" s="280"/>
      <c r="T7" s="281"/>
      <c r="X7" s="215"/>
      <c r="Y7" s="92">
        <f>AD5</f>
        <v>15</v>
      </c>
      <c r="Z7" s="93">
        <f>AC5</f>
        <v>11</v>
      </c>
      <c r="AA7" s="275">
        <f>IF(AND(Y6=0,Y7=0),0,1)*0+IF(AND(Y6&gt;Z6,Y7&gt;Z7),1,0)*2+IF(AND(Y6&lt;Z6,Y7&lt;Z7),1,0)*IF(AND(Y6=0,Y7=0),0,1)+IF(AA6&gt;AB6,1,0)*2+IF(AA6&lt;AB6,1,0)*1</f>
        <v>2</v>
      </c>
      <c r="AB7" s="276"/>
      <c r="AC7" s="277"/>
      <c r="AD7" s="278"/>
      <c r="AE7" s="278"/>
      <c r="AF7" s="279"/>
      <c r="AG7" s="94">
        <v>6</v>
      </c>
      <c r="AH7" s="95">
        <v>15</v>
      </c>
      <c r="AI7" s="275">
        <f>IF(AND(AG6=0,AG7=0),0,1)*0+IF(AND(AG6&gt;AH6,AG7&gt;AH7),1,0)*2+IF(AND(AG6&lt;AH6,AG7&lt;AH7),1,0)*IF(AND(AG6=0,AG7=0),0,1)+IF(AI6&gt;AJ6,1,0)*2+IF(AI6&lt;AJ6,1,0)*1</f>
        <v>1</v>
      </c>
      <c r="AJ7" s="276"/>
      <c r="AK7" s="94">
        <v>11</v>
      </c>
      <c r="AL7" s="95">
        <v>15</v>
      </c>
      <c r="AM7" s="275">
        <f>IF(AND(AK6=0,AK7=0),0,1)*0+IF(AND(AK6&gt;AL6,AK7&gt;AL7),1,0)*2+IF(AND(AK6&lt;AL6,AK7&lt;AL7),1,0)*IF(AND(AK6=0,AK7=0),0,1)+IF(AM6&gt;AN6,1,0)*2+IF(AM6&lt;AN6,1,0)*1</f>
        <v>2</v>
      </c>
      <c r="AN7" s="276"/>
      <c r="AO7" s="274"/>
      <c r="AP7" s="280"/>
      <c r="AQ7" s="281"/>
    </row>
    <row r="8" spans="1:43" ht="16.5" customHeight="1" thickTop="1" thickBot="1" x14ac:dyDescent="0.3">
      <c r="A8" s="214" t="s">
        <v>86</v>
      </c>
      <c r="B8" s="90">
        <f>K4</f>
        <v>9</v>
      </c>
      <c r="C8" s="96">
        <f>J4</f>
        <v>15</v>
      </c>
      <c r="D8" s="97">
        <f>M4</f>
        <v>0</v>
      </c>
      <c r="E8" s="144">
        <f>L4</f>
        <v>0</v>
      </c>
      <c r="F8" s="98">
        <f>K6</f>
        <v>9</v>
      </c>
      <c r="G8" s="99">
        <f>J6</f>
        <v>15</v>
      </c>
      <c r="H8" s="100">
        <f>M6</f>
        <v>0</v>
      </c>
      <c r="I8" s="145">
        <f>L6</f>
        <v>0</v>
      </c>
      <c r="J8" s="252"/>
      <c r="K8" s="253"/>
      <c r="L8" s="253"/>
      <c r="M8" s="254"/>
      <c r="N8" s="101">
        <v>11</v>
      </c>
      <c r="O8" s="91">
        <v>15</v>
      </c>
      <c r="P8" s="106"/>
      <c r="Q8" s="142"/>
      <c r="R8" s="258">
        <f>P9+H9+D9+H28+H29+H30+H31</f>
        <v>7</v>
      </c>
      <c r="S8" s="207">
        <f>H8+F8+F9+D8+B8+B9+N8+N9+P8+J28+J29+J30+J31</f>
        <v>135</v>
      </c>
      <c r="T8" s="262">
        <f>I8+G8+G9+E8+C8+C9+O9+O8+Q8+L28+L29+L30+L31</f>
        <v>229</v>
      </c>
      <c r="U8" t="s">
        <v>19</v>
      </c>
      <c r="W8" s="178" t="s">
        <v>23</v>
      </c>
      <c r="X8" s="214" t="s">
        <v>124</v>
      </c>
      <c r="Y8" s="90">
        <f>AH4</f>
        <v>15</v>
      </c>
      <c r="Z8" s="96">
        <f>AG4</f>
        <v>2</v>
      </c>
      <c r="AA8" s="97">
        <f>AJ4</f>
        <v>0</v>
      </c>
      <c r="AB8" s="144">
        <f>AI4</f>
        <v>0</v>
      </c>
      <c r="AC8" s="98">
        <f>AH6</f>
        <v>15</v>
      </c>
      <c r="AD8" s="99">
        <f>AG6</f>
        <v>7</v>
      </c>
      <c r="AE8" s="100">
        <f>AJ6</f>
        <v>0</v>
      </c>
      <c r="AF8" s="145">
        <f>AI6</f>
        <v>0</v>
      </c>
      <c r="AG8" s="252"/>
      <c r="AH8" s="253"/>
      <c r="AI8" s="253"/>
      <c r="AJ8" s="254"/>
      <c r="AK8" s="101">
        <v>15</v>
      </c>
      <c r="AL8" s="91">
        <v>9</v>
      </c>
      <c r="AM8" s="106"/>
      <c r="AN8" s="142"/>
      <c r="AO8" s="258">
        <f>AM9+AE9+AA9+AE28+AE29+AE30+AE31</f>
        <v>14</v>
      </c>
      <c r="AP8" s="207">
        <f>AE8+AC8+AC9+AA8+Y8+Y9+AK8+AK9+AM8+AG28+AG30+AG29+AG31</f>
        <v>222</v>
      </c>
      <c r="AQ8" s="262">
        <f>AF8+AD8+AD9+AB8+Z8+Z9+AL9+AL8+AN8+AI28+AI29+AI30+AI31</f>
        <v>112</v>
      </c>
    </row>
    <row r="9" spans="1:43" ht="15.75" customHeight="1" thickBot="1" x14ac:dyDescent="0.3">
      <c r="A9" s="215"/>
      <c r="B9" s="102">
        <f>K5</f>
        <v>8</v>
      </c>
      <c r="C9" s="103">
        <f>J5</f>
        <v>15</v>
      </c>
      <c r="D9" s="275">
        <f>IF(AND(B8=0,B9=0),0,1)*0+IF(AND(B8&gt;C8,B9&gt;C9),1,0)*2+IF(AND(B8&lt;C8,B9&lt;C9),1,0)*IF(AND(B8=0,B9=0),0,1)+IF(D8&gt;E8,1,0)*2+IF(D8&lt;E8,1,0)*1</f>
        <v>1</v>
      </c>
      <c r="E9" s="276"/>
      <c r="F9" s="104">
        <f>K7</f>
        <v>2</v>
      </c>
      <c r="G9" s="105">
        <f>J7</f>
        <v>15</v>
      </c>
      <c r="H9" s="275">
        <f>IF(AND(F8=0,F9=0),0,1)*0+IF(AND(F8&gt;G8,F9&gt;G9),1,0)*2+IF(AND(F8&lt;G8,F9&lt;G9),1,0)*IF(AND(F8=0,F9=0),0,1)+IF(H8&gt;I8,1,0)*2+IF(H8&lt;I8,1,0)*1</f>
        <v>1</v>
      </c>
      <c r="I9" s="276"/>
      <c r="J9" s="277"/>
      <c r="K9" s="278"/>
      <c r="L9" s="278"/>
      <c r="M9" s="279"/>
      <c r="N9" s="94">
        <v>10</v>
      </c>
      <c r="O9" s="95">
        <v>15</v>
      </c>
      <c r="P9" s="275">
        <f>IF(AND(N8=0,N9=0),0,1)*0+IF(AND(N8&gt;O8,N9&gt;O9),1,0)*2+IF(AND(N8&lt;O8,N9&lt;O9),1,0)*IF(AND(N8=0,N9=0),0,1)+IF(P8&gt;Q8,1,0)*2+IF(P8&lt;Q8,1,0)*1</f>
        <v>1</v>
      </c>
      <c r="Q9" s="276"/>
      <c r="R9" s="274"/>
      <c r="S9" s="280"/>
      <c r="T9" s="281"/>
      <c r="X9" s="215"/>
      <c r="Y9" s="102">
        <f>AH5</f>
        <v>15</v>
      </c>
      <c r="Z9" s="103">
        <f>AG5</f>
        <v>7</v>
      </c>
      <c r="AA9" s="275">
        <f>IF(AND(Y8=0,Y9=0),0,1)*0+IF(AND(Y8&gt;Z8,Y9&gt;Z9),1,0)*2+IF(AND(Y8&lt;Z8,Y9&lt;Z9),1,0)*IF(AND(Y8=0,Y9=0),0,1)+IF(AA8&gt;AB8,1,0)*2+IF(AA8&lt;AB8,1,0)*1</f>
        <v>2</v>
      </c>
      <c r="AB9" s="276"/>
      <c r="AC9" s="104">
        <f>AH7</f>
        <v>15</v>
      </c>
      <c r="AD9" s="105">
        <f>AG7</f>
        <v>6</v>
      </c>
      <c r="AE9" s="275">
        <f>IF(AND(AC8=0,AC9=0),0,1)*0+IF(AND(AC8&gt;AD8,AC9&gt;AD9),1,0)*2+IF(AND(AC8&lt;AD8,AC9&lt;AD9),1,0)*IF(AND(AC8=0,AC9=0),0,1)+IF(AE8&gt;AF8,1,0)*2+IF(AE8&lt;AF8,1,0)*1</f>
        <v>2</v>
      </c>
      <c r="AF9" s="276"/>
      <c r="AG9" s="277"/>
      <c r="AH9" s="278"/>
      <c r="AI9" s="278"/>
      <c r="AJ9" s="279"/>
      <c r="AK9" s="94">
        <v>15</v>
      </c>
      <c r="AL9" s="95">
        <v>6</v>
      </c>
      <c r="AM9" s="275">
        <f>IF(AND(AK8=0,AK9=0),0,1)*0+IF(AND(AK8&gt;AL8,AK9&gt;AL9),1,0)*2+IF(AND(AK8&lt;AL8,AK9&lt;AL9),1,0)*IF(AND(AK8=0,AK9=0),0,1)+IF(AM8&gt;AN8,1,0)*2+IF(AM8&lt;AN8,1,0)*1</f>
        <v>2</v>
      </c>
      <c r="AN9" s="276"/>
      <c r="AO9" s="274"/>
      <c r="AP9" s="280"/>
      <c r="AQ9" s="281"/>
    </row>
    <row r="10" spans="1:43" ht="16.5" customHeight="1" thickTop="1" thickBot="1" x14ac:dyDescent="0.3">
      <c r="A10" s="214" t="s">
        <v>87</v>
      </c>
      <c r="B10" s="90">
        <f>O4</f>
        <v>0</v>
      </c>
      <c r="C10" s="96">
        <f>N4</f>
        <v>15</v>
      </c>
      <c r="D10" s="97">
        <f>Q4</f>
        <v>0</v>
      </c>
      <c r="E10" s="144">
        <f>P4</f>
        <v>0</v>
      </c>
      <c r="F10" s="98">
        <f>O6</f>
        <v>12</v>
      </c>
      <c r="G10" s="99">
        <f>N6</f>
        <v>15</v>
      </c>
      <c r="H10" s="100">
        <f>Q6</f>
        <v>0</v>
      </c>
      <c r="I10" s="145">
        <f>P6</f>
        <v>0</v>
      </c>
      <c r="J10" s="101">
        <f>O8</f>
        <v>15</v>
      </c>
      <c r="K10" s="91">
        <f>N8</f>
        <v>11</v>
      </c>
      <c r="L10" s="106">
        <f>Q8</f>
        <v>0</v>
      </c>
      <c r="M10" s="142">
        <f>P8</f>
        <v>0</v>
      </c>
      <c r="N10" s="252"/>
      <c r="O10" s="253"/>
      <c r="P10" s="253"/>
      <c r="Q10" s="254"/>
      <c r="R10" s="258">
        <f>H11+D11+L11+H32+H33+H34+H35</f>
        <v>9</v>
      </c>
      <c r="S10" s="207">
        <f>J10+J11+L10+B10+B11+D10+F10+F11+H10+J32+J33+J34+J35</f>
        <v>157</v>
      </c>
      <c r="T10" s="262">
        <f>K11+K10+M10+C11+C10+E10+I10+G10+G11+L32+L33+L34+L35</f>
        <v>215</v>
      </c>
      <c r="U10" t="s">
        <v>20</v>
      </c>
      <c r="W10" s="178" t="s">
        <v>24</v>
      </c>
      <c r="X10" s="214" t="s">
        <v>91</v>
      </c>
      <c r="Y10" s="90">
        <f>AL4</f>
        <v>15</v>
      </c>
      <c r="Z10" s="96">
        <f>AK4</f>
        <v>9</v>
      </c>
      <c r="AA10" s="97">
        <f>AN4</f>
        <v>0</v>
      </c>
      <c r="AB10" s="144">
        <f>AM4</f>
        <v>0</v>
      </c>
      <c r="AC10" s="98">
        <f>AL6</f>
        <v>6</v>
      </c>
      <c r="AD10" s="99">
        <f>AK6</f>
        <v>15</v>
      </c>
      <c r="AE10" s="100">
        <f>AN6</f>
        <v>7</v>
      </c>
      <c r="AF10" s="145">
        <f>AM6</f>
        <v>11</v>
      </c>
      <c r="AG10" s="101">
        <f>AL8</f>
        <v>9</v>
      </c>
      <c r="AH10" s="91">
        <f>AK8</f>
        <v>15</v>
      </c>
      <c r="AI10" s="106">
        <f>AN8</f>
        <v>0</v>
      </c>
      <c r="AJ10" s="142">
        <f>AM8</f>
        <v>0</v>
      </c>
      <c r="AK10" s="252"/>
      <c r="AL10" s="253"/>
      <c r="AM10" s="253"/>
      <c r="AN10" s="254"/>
      <c r="AO10" s="258">
        <f>AE11+AA11+AI11+AE32+AE33+AE34+AE35</f>
        <v>10</v>
      </c>
      <c r="AP10" s="207">
        <f>AG10+AG11+AI10+Y10+Y11+AA10+AC10+AC11+AE10+AG32+AG33+AG34+AG35</f>
        <v>178</v>
      </c>
      <c r="AQ10" s="262">
        <f>AH11+AH10+AJ10+Z11+Z10+AB10+AF10+AD10+AD11+AI32+AI33+AI34+AI35</f>
        <v>204</v>
      </c>
    </row>
    <row r="11" spans="1:43" ht="15.75" customHeight="1" thickBot="1" x14ac:dyDescent="0.3">
      <c r="A11" s="289"/>
      <c r="B11" s="107">
        <f>O5</f>
        <v>2</v>
      </c>
      <c r="C11" s="108">
        <f>N5</f>
        <v>15</v>
      </c>
      <c r="D11" s="241">
        <f>IF(AND(B10=0,B11=0),0,1)*0+IF(AND(B10&gt;C10,B11&gt;C11),1,0)*2+IF(AND(B10&lt;C10,B11&lt;C11),1,0)*IF(AND(B10=0,B11=0),0,1)+IF(D10&gt;E10,1,0)*2+IF(D10&lt;E10,1,0)*1</f>
        <v>1</v>
      </c>
      <c r="E11" s="260"/>
      <c r="F11" s="109">
        <f>O7</f>
        <v>14</v>
      </c>
      <c r="G11" s="110">
        <f>N7</f>
        <v>16</v>
      </c>
      <c r="H11" s="241">
        <f>IF(AND(F10=0,F11=0),0,1)*0+IF(AND(F10&gt;G10,F11&gt;G11),1,0)*2+IF(AND(F10&lt;G10,F11&lt;G11),1,0)*IF(AND(F10=0,F11=0),0,1)+IF(H10&gt;I10,1,0)*2+IF(H10&lt;I10,1,0)*1</f>
        <v>1</v>
      </c>
      <c r="I11" s="260"/>
      <c r="J11" s="111">
        <f>O9</f>
        <v>15</v>
      </c>
      <c r="K11" s="109">
        <f>N9</f>
        <v>10</v>
      </c>
      <c r="L11" s="241">
        <f>IF(AND(J10=0,J11=0),0,1)*0+IF(AND(J10&gt;K10,J11&gt;K11),1,0)*2+IF(AND(J10&lt;K10,J11&lt;K11),1,0)*IF(AND(J10=0,J11=0),0,1)+IF(L10&gt;M10,1,0)*2+IF(L10&lt;M10,1,0)*1</f>
        <v>2</v>
      </c>
      <c r="M11" s="260"/>
      <c r="N11" s="255"/>
      <c r="O11" s="256"/>
      <c r="P11" s="256"/>
      <c r="Q11" s="257"/>
      <c r="R11" s="259"/>
      <c r="S11" s="261"/>
      <c r="T11" s="263"/>
      <c r="X11" s="289"/>
      <c r="Y11" s="107">
        <f>AL5</f>
        <v>15</v>
      </c>
      <c r="Z11" s="108">
        <f>AK5</f>
        <v>12</v>
      </c>
      <c r="AA11" s="241">
        <f>IF(AND(Y10=0,Y11=0),0,1)*0+IF(AND(Y10&gt;Z10,Y11&gt;Z11),1,0)*2+IF(AND(Y10&lt;Z10,Y11&lt;Z11),1,0)*IF(AND(Y10=0,Y11=0),0,1)+IF(AA10&gt;AB10,1,0)*2+IF(AA10&lt;AB10,1,0)*1</f>
        <v>2</v>
      </c>
      <c r="AB11" s="260"/>
      <c r="AC11" s="109">
        <f>AL7</f>
        <v>15</v>
      </c>
      <c r="AD11" s="110">
        <f>AK7</f>
        <v>11</v>
      </c>
      <c r="AE11" s="241">
        <f>IF(AND(AC10=0,AC11=0),0,1)*0+IF(AND(AC10&gt;AD10,AC11&gt;AD11),1,0)*2+IF(AND(AC10&lt;AD10,AC11&lt;AD11),1,0)*IF(AND(AC10=0,AC11=0),0,1)+IF(AE10&gt;AF10,1,0)*2+IF(AE10&lt;AF10,1,0)*1</f>
        <v>1</v>
      </c>
      <c r="AF11" s="260"/>
      <c r="AG11" s="111">
        <f>AL9</f>
        <v>6</v>
      </c>
      <c r="AH11" s="109">
        <f>AK9</f>
        <v>15</v>
      </c>
      <c r="AI11" s="241">
        <f>IF(AND(AG10=0,AG11=0),0,1)*0+IF(AND(AG10&gt;AH10,AG11&gt;AH11),1,0)*2+IF(AND(AG10&lt;AH10,AG11&lt;AH11),1,0)*IF(AND(AG10=0,AG11=0),0,1)+IF(AI10&gt;AJ10,1,0)*2+IF(AI10&lt;AJ10,1,0)*1</f>
        <v>1</v>
      </c>
      <c r="AJ11" s="260"/>
      <c r="AK11" s="255"/>
      <c r="AL11" s="256"/>
      <c r="AM11" s="256"/>
      <c r="AN11" s="257"/>
      <c r="AO11" s="259"/>
      <c r="AP11" s="261"/>
      <c r="AQ11" s="263"/>
    </row>
    <row r="12" spans="1:43" ht="16.5" customHeight="1" thickTop="1" x14ac:dyDescent="0.25"/>
    <row r="13" spans="1:43" ht="15.75" customHeight="1" x14ac:dyDescent="0.25"/>
    <row r="14" spans="1:43" ht="16.5" customHeight="1" x14ac:dyDescent="0.25">
      <c r="A14" t="s">
        <v>9</v>
      </c>
      <c r="X14" t="s">
        <v>9</v>
      </c>
    </row>
    <row r="15" spans="1:43" ht="15.75" customHeight="1" x14ac:dyDescent="0.25"/>
    <row r="16" spans="1:43" ht="16.5" customHeight="1" x14ac:dyDescent="0.25"/>
    <row r="17" spans="1:43" ht="45" customHeight="1" x14ac:dyDescent="0.25">
      <c r="A17" s="219" t="s">
        <v>64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146"/>
      <c r="AL17" s="146"/>
      <c r="AM17" s="146"/>
      <c r="AN17" s="146"/>
      <c r="AO17" s="146"/>
      <c r="AP17" s="146"/>
      <c r="AQ17" s="146"/>
    </row>
    <row r="18" spans="1:43" ht="16.5" customHeight="1" thickBot="1" x14ac:dyDescent="0.3"/>
    <row r="19" spans="1:43" ht="33" customHeight="1" thickTop="1" thickBot="1" x14ac:dyDescent="0.3">
      <c r="A19" s="147" t="s">
        <v>25</v>
      </c>
      <c r="B19" s="282" t="s">
        <v>58</v>
      </c>
      <c r="C19" s="283"/>
      <c r="D19" s="282" t="s">
        <v>59</v>
      </c>
      <c r="E19" s="283"/>
      <c r="F19" s="282" t="s">
        <v>60</v>
      </c>
      <c r="G19" s="283"/>
      <c r="H19" s="284" t="s">
        <v>61</v>
      </c>
      <c r="I19" s="285"/>
      <c r="J19" s="286" t="s">
        <v>62</v>
      </c>
      <c r="K19" s="288"/>
      <c r="L19" s="286" t="s">
        <v>63</v>
      </c>
      <c r="M19" s="287"/>
      <c r="X19" s="147" t="s">
        <v>25</v>
      </c>
      <c r="Y19" s="236" t="s">
        <v>58</v>
      </c>
      <c r="Z19" s="236"/>
      <c r="AA19" s="236" t="s">
        <v>59</v>
      </c>
      <c r="AB19" s="236"/>
      <c r="AC19" s="236" t="s">
        <v>60</v>
      </c>
      <c r="AD19" s="236"/>
      <c r="AE19" s="237" t="s">
        <v>61</v>
      </c>
      <c r="AF19" s="237"/>
      <c r="AG19" s="238" t="s">
        <v>62</v>
      </c>
      <c r="AH19" s="238"/>
      <c r="AI19" s="238" t="s">
        <v>63</v>
      </c>
      <c r="AJ19" s="239"/>
    </row>
    <row r="20" spans="1:43" ht="15.75" customHeight="1" thickBot="1" x14ac:dyDescent="0.3">
      <c r="A20" s="152" t="s">
        <v>26</v>
      </c>
      <c r="B20" s="149">
        <v>15</v>
      </c>
      <c r="C20" s="155">
        <v>7</v>
      </c>
      <c r="D20" s="158">
        <v>15</v>
      </c>
      <c r="E20" s="159">
        <v>3</v>
      </c>
      <c r="F20" s="149"/>
      <c r="G20" s="159"/>
      <c r="H20" s="250">
        <v>2</v>
      </c>
      <c r="I20" s="251"/>
      <c r="J20" s="229">
        <f>B20+D20+F20</f>
        <v>30</v>
      </c>
      <c r="K20" s="230"/>
      <c r="L20" s="229">
        <f>C20+E20+G20</f>
        <v>10</v>
      </c>
      <c r="M20" s="235"/>
      <c r="X20" s="164" t="s">
        <v>42</v>
      </c>
      <c r="Y20" s="165">
        <f>C20</f>
        <v>7</v>
      </c>
      <c r="Z20" s="166">
        <f>B20</f>
        <v>15</v>
      </c>
      <c r="AA20" s="167">
        <f>E20</f>
        <v>3</v>
      </c>
      <c r="AB20" s="167">
        <f>D20</f>
        <v>15</v>
      </c>
      <c r="AC20" s="165">
        <f>G20</f>
        <v>0</v>
      </c>
      <c r="AD20" s="166">
        <f>F20</f>
        <v>0</v>
      </c>
      <c r="AE20" s="240">
        <v>1</v>
      </c>
      <c r="AF20" s="240"/>
      <c r="AG20" s="229">
        <f>L20</f>
        <v>10</v>
      </c>
      <c r="AH20" s="230"/>
      <c r="AI20" s="240">
        <f>J20</f>
        <v>30</v>
      </c>
      <c r="AJ20" s="235"/>
    </row>
    <row r="21" spans="1:43" ht="15.75" customHeight="1" thickBot="1" x14ac:dyDescent="0.3">
      <c r="A21" s="153" t="s">
        <v>27</v>
      </c>
      <c r="B21" s="150">
        <v>15</v>
      </c>
      <c r="C21" s="156">
        <v>11</v>
      </c>
      <c r="D21" s="160">
        <v>10</v>
      </c>
      <c r="E21" s="161">
        <v>15</v>
      </c>
      <c r="F21" s="150">
        <v>11</v>
      </c>
      <c r="G21" s="161">
        <v>9</v>
      </c>
      <c r="H21" s="248">
        <v>2</v>
      </c>
      <c r="I21" s="249"/>
      <c r="J21" s="229">
        <f t="shared" ref="J21:J35" si="0">B21+D21+F21</f>
        <v>36</v>
      </c>
      <c r="K21" s="230"/>
      <c r="L21" s="229">
        <f t="shared" ref="L21:L35" si="1">C21+E21+G21</f>
        <v>35</v>
      </c>
      <c r="M21" s="235"/>
      <c r="X21" s="168" t="s">
        <v>43</v>
      </c>
      <c r="Y21" s="169">
        <f>C24</f>
        <v>13</v>
      </c>
      <c r="Z21" s="170">
        <f>B24</f>
        <v>15</v>
      </c>
      <c r="AA21" s="171">
        <f>E24</f>
        <v>9</v>
      </c>
      <c r="AB21" s="171">
        <f>D24</f>
        <v>15</v>
      </c>
      <c r="AC21" s="169">
        <f>G24</f>
        <v>0</v>
      </c>
      <c r="AD21" s="170">
        <f>F24</f>
        <v>0</v>
      </c>
      <c r="AE21" s="225">
        <v>1</v>
      </c>
      <c r="AF21" s="225"/>
      <c r="AG21" s="231">
        <f>L24</f>
        <v>22</v>
      </c>
      <c r="AH21" s="232"/>
      <c r="AI21" s="225">
        <f>J24</f>
        <v>30</v>
      </c>
      <c r="AJ21" s="226"/>
    </row>
    <row r="22" spans="1:43" ht="16.5" customHeight="1" thickBot="1" x14ac:dyDescent="0.3">
      <c r="A22" s="153" t="s">
        <v>28</v>
      </c>
      <c r="B22" s="150">
        <v>9</v>
      </c>
      <c r="C22" s="156">
        <v>15</v>
      </c>
      <c r="D22" s="160">
        <v>18</v>
      </c>
      <c r="E22" s="161">
        <v>16</v>
      </c>
      <c r="F22" s="150">
        <v>9</v>
      </c>
      <c r="G22" s="161">
        <v>11</v>
      </c>
      <c r="H22" s="244">
        <v>1</v>
      </c>
      <c r="I22" s="245"/>
      <c r="J22" s="229">
        <f t="shared" si="0"/>
        <v>36</v>
      </c>
      <c r="K22" s="230"/>
      <c r="L22" s="229">
        <f t="shared" si="1"/>
        <v>42</v>
      </c>
      <c r="M22" s="235"/>
      <c r="X22" s="168" t="s">
        <v>44</v>
      </c>
      <c r="Y22" s="169">
        <f>C28</f>
        <v>15</v>
      </c>
      <c r="Z22" s="170">
        <f>B28</f>
        <v>13</v>
      </c>
      <c r="AA22" s="171">
        <f>E28</f>
        <v>13</v>
      </c>
      <c r="AB22" s="171">
        <f>D28</f>
        <v>15</v>
      </c>
      <c r="AC22" s="169">
        <f>G28</f>
        <v>11</v>
      </c>
      <c r="AD22" s="170">
        <f>F28</f>
        <v>4</v>
      </c>
      <c r="AE22" s="225">
        <v>2</v>
      </c>
      <c r="AF22" s="225"/>
      <c r="AG22" s="231"/>
      <c r="AH22" s="232"/>
      <c r="AI22" s="225"/>
      <c r="AJ22" s="226"/>
    </row>
    <row r="23" spans="1:43" ht="15.75" customHeight="1" thickBot="1" x14ac:dyDescent="0.3">
      <c r="A23" s="153" t="s">
        <v>29</v>
      </c>
      <c r="B23" s="150">
        <v>15</v>
      </c>
      <c r="C23" s="156">
        <v>7</v>
      </c>
      <c r="D23" s="160">
        <v>15</v>
      </c>
      <c r="E23" s="161">
        <v>9</v>
      </c>
      <c r="F23" s="150"/>
      <c r="G23" s="161"/>
      <c r="H23" s="244">
        <v>2</v>
      </c>
      <c r="I23" s="245"/>
      <c r="J23" s="229">
        <f t="shared" si="0"/>
        <v>30</v>
      </c>
      <c r="K23" s="230"/>
      <c r="L23" s="229">
        <f t="shared" si="1"/>
        <v>16</v>
      </c>
      <c r="M23" s="235"/>
      <c r="X23" s="168" t="s">
        <v>45</v>
      </c>
      <c r="Y23" s="169">
        <f>C32</f>
        <v>16</v>
      </c>
      <c r="Z23" s="170">
        <f>B32</f>
        <v>18</v>
      </c>
      <c r="AA23" s="171">
        <f>E32</f>
        <v>17</v>
      </c>
      <c r="AB23" s="171">
        <f>D32</f>
        <v>15</v>
      </c>
      <c r="AC23" s="169">
        <f>G32</f>
        <v>6</v>
      </c>
      <c r="AD23" s="170">
        <f>F32</f>
        <v>11</v>
      </c>
      <c r="AE23" s="225">
        <v>1</v>
      </c>
      <c r="AF23" s="225"/>
      <c r="AG23" s="231">
        <f>L32</f>
        <v>39</v>
      </c>
      <c r="AH23" s="232"/>
      <c r="AI23" s="225">
        <f>J32</f>
        <v>44</v>
      </c>
      <c r="AJ23" s="226"/>
    </row>
    <row r="24" spans="1:43" ht="16.5" customHeight="1" thickBot="1" x14ac:dyDescent="0.3">
      <c r="A24" s="153" t="s">
        <v>30</v>
      </c>
      <c r="B24" s="150">
        <v>15</v>
      </c>
      <c r="C24" s="156">
        <v>13</v>
      </c>
      <c r="D24" s="160">
        <v>15</v>
      </c>
      <c r="E24" s="161">
        <v>9</v>
      </c>
      <c r="F24" s="150"/>
      <c r="G24" s="161"/>
      <c r="H24" s="244">
        <v>2</v>
      </c>
      <c r="I24" s="245"/>
      <c r="J24" s="229">
        <f t="shared" si="0"/>
        <v>30</v>
      </c>
      <c r="K24" s="230"/>
      <c r="L24" s="229">
        <f t="shared" si="1"/>
        <v>22</v>
      </c>
      <c r="M24" s="235"/>
      <c r="X24" s="168" t="s">
        <v>46</v>
      </c>
      <c r="Y24" s="169">
        <f>C21</f>
        <v>11</v>
      </c>
      <c r="Z24" s="170">
        <f>B21</f>
        <v>15</v>
      </c>
      <c r="AA24" s="171">
        <f>E21</f>
        <v>15</v>
      </c>
      <c r="AB24" s="171">
        <f>D21</f>
        <v>10</v>
      </c>
      <c r="AC24" s="169">
        <f>G21</f>
        <v>9</v>
      </c>
      <c r="AD24" s="170">
        <f>F21</f>
        <v>11</v>
      </c>
      <c r="AE24" s="225">
        <v>1</v>
      </c>
      <c r="AF24" s="225"/>
      <c r="AG24" s="231">
        <f>L21</f>
        <v>35</v>
      </c>
      <c r="AH24" s="232"/>
      <c r="AI24" s="225">
        <f>J21</f>
        <v>36</v>
      </c>
      <c r="AJ24" s="226"/>
    </row>
    <row r="25" spans="1:43" ht="15.75" customHeight="1" thickBot="1" x14ac:dyDescent="0.3">
      <c r="A25" s="153" t="s">
        <v>31</v>
      </c>
      <c r="B25" s="150">
        <v>12</v>
      </c>
      <c r="C25" s="156">
        <v>15</v>
      </c>
      <c r="D25" s="160">
        <v>11</v>
      </c>
      <c r="E25" s="161">
        <v>15</v>
      </c>
      <c r="F25" s="150"/>
      <c r="G25" s="161"/>
      <c r="H25" s="244">
        <v>1</v>
      </c>
      <c r="I25" s="245"/>
      <c r="J25" s="229">
        <f t="shared" si="0"/>
        <v>23</v>
      </c>
      <c r="K25" s="230"/>
      <c r="L25" s="229">
        <f t="shared" si="1"/>
        <v>30</v>
      </c>
      <c r="M25" s="235"/>
      <c r="X25" s="168" t="s">
        <v>47</v>
      </c>
      <c r="Y25" s="169">
        <f>C25</f>
        <v>15</v>
      </c>
      <c r="Z25" s="170">
        <f>B25</f>
        <v>12</v>
      </c>
      <c r="AA25" s="171">
        <f>E25</f>
        <v>15</v>
      </c>
      <c r="AB25" s="171">
        <f>D25</f>
        <v>11</v>
      </c>
      <c r="AC25" s="169">
        <f>G25</f>
        <v>0</v>
      </c>
      <c r="AD25" s="170">
        <f>F25</f>
        <v>0</v>
      </c>
      <c r="AE25" s="225">
        <v>2</v>
      </c>
      <c r="AF25" s="225"/>
      <c r="AG25" s="231">
        <f>L25</f>
        <v>30</v>
      </c>
      <c r="AH25" s="232"/>
      <c r="AI25" s="225">
        <f>J25</f>
        <v>23</v>
      </c>
      <c r="AJ25" s="226"/>
    </row>
    <row r="26" spans="1:43" ht="16.5" customHeight="1" thickBot="1" x14ac:dyDescent="0.3">
      <c r="A26" s="153" t="s">
        <v>32</v>
      </c>
      <c r="B26" s="150">
        <v>13</v>
      </c>
      <c r="C26" s="156">
        <v>15</v>
      </c>
      <c r="D26" s="160">
        <v>6</v>
      </c>
      <c r="E26" s="161">
        <v>15</v>
      </c>
      <c r="F26" s="150"/>
      <c r="G26" s="161"/>
      <c r="H26" s="244">
        <v>1</v>
      </c>
      <c r="I26" s="245"/>
      <c r="J26" s="229">
        <f t="shared" si="0"/>
        <v>19</v>
      </c>
      <c r="K26" s="230"/>
      <c r="L26" s="229">
        <f t="shared" si="1"/>
        <v>30</v>
      </c>
      <c r="M26" s="235"/>
      <c r="X26" s="168" t="s">
        <v>48</v>
      </c>
      <c r="Y26" s="169">
        <f>C29</f>
        <v>15</v>
      </c>
      <c r="Z26" s="170">
        <f>B29</f>
        <v>4</v>
      </c>
      <c r="AA26" s="171">
        <f>E29</f>
        <v>15</v>
      </c>
      <c r="AB26" s="171">
        <f>D29</f>
        <v>6</v>
      </c>
      <c r="AC26" s="169">
        <f>G29</f>
        <v>0</v>
      </c>
      <c r="AD26" s="170">
        <f>F29</f>
        <v>0</v>
      </c>
      <c r="AE26" s="225">
        <v>2</v>
      </c>
      <c r="AF26" s="225"/>
      <c r="AG26" s="231">
        <f>L29</f>
        <v>30</v>
      </c>
      <c r="AH26" s="232"/>
      <c r="AI26" s="225">
        <f>J29</f>
        <v>10</v>
      </c>
      <c r="AJ26" s="226"/>
    </row>
    <row r="27" spans="1:43" ht="15.75" customHeight="1" thickBot="1" x14ac:dyDescent="0.3">
      <c r="A27" s="153" t="s">
        <v>33</v>
      </c>
      <c r="B27" s="150">
        <v>15</v>
      </c>
      <c r="C27" s="156">
        <v>10</v>
      </c>
      <c r="D27" s="160">
        <v>15</v>
      </c>
      <c r="E27" s="161">
        <v>9</v>
      </c>
      <c r="F27" s="150"/>
      <c r="G27" s="161"/>
      <c r="H27" s="244">
        <v>2</v>
      </c>
      <c r="I27" s="245"/>
      <c r="J27" s="229">
        <f t="shared" si="0"/>
        <v>30</v>
      </c>
      <c r="K27" s="230"/>
      <c r="L27" s="229">
        <f t="shared" si="1"/>
        <v>19</v>
      </c>
      <c r="M27" s="235"/>
      <c r="X27" s="168" t="s">
        <v>49</v>
      </c>
      <c r="Y27" s="169">
        <f>C33</f>
        <v>19</v>
      </c>
      <c r="Z27" s="170">
        <f>B33</f>
        <v>17</v>
      </c>
      <c r="AA27" s="171">
        <f>E33</f>
        <v>15</v>
      </c>
      <c r="AB27" s="171">
        <f>D33</f>
        <v>6</v>
      </c>
      <c r="AC27" s="169">
        <f>G33</f>
        <v>0</v>
      </c>
      <c r="AD27" s="170">
        <f>F33</f>
        <v>0</v>
      </c>
      <c r="AE27" s="225">
        <v>2</v>
      </c>
      <c r="AF27" s="225"/>
      <c r="AG27" s="231">
        <f>L33</f>
        <v>34</v>
      </c>
      <c r="AH27" s="232"/>
      <c r="AI27" s="225">
        <f>J33</f>
        <v>23</v>
      </c>
      <c r="AJ27" s="226"/>
    </row>
    <row r="28" spans="1:43" ht="15.75" thickBot="1" x14ac:dyDescent="0.3">
      <c r="A28" s="153" t="s">
        <v>34</v>
      </c>
      <c r="B28" s="150">
        <v>13</v>
      </c>
      <c r="C28" s="156">
        <v>15</v>
      </c>
      <c r="D28" s="160">
        <v>15</v>
      </c>
      <c r="E28" s="161">
        <v>13</v>
      </c>
      <c r="F28" s="150">
        <v>4</v>
      </c>
      <c r="G28" s="161">
        <v>11</v>
      </c>
      <c r="H28" s="244">
        <v>1</v>
      </c>
      <c r="I28" s="245"/>
      <c r="J28" s="229">
        <f t="shared" si="0"/>
        <v>32</v>
      </c>
      <c r="K28" s="230"/>
      <c r="L28" s="229">
        <f t="shared" si="1"/>
        <v>39</v>
      </c>
      <c r="M28" s="235"/>
      <c r="X28" s="168" t="s">
        <v>50</v>
      </c>
      <c r="Y28" s="169">
        <f>C22</f>
        <v>15</v>
      </c>
      <c r="Z28" s="170">
        <f>B22</f>
        <v>9</v>
      </c>
      <c r="AA28" s="171">
        <f>E22</f>
        <v>16</v>
      </c>
      <c r="AB28" s="171">
        <f>D22</f>
        <v>18</v>
      </c>
      <c r="AC28" s="169">
        <f>G22</f>
        <v>11</v>
      </c>
      <c r="AD28" s="170">
        <f>F22</f>
        <v>9</v>
      </c>
      <c r="AE28" s="225">
        <v>2</v>
      </c>
      <c r="AF28" s="225"/>
      <c r="AG28" s="231">
        <f>L22</f>
        <v>42</v>
      </c>
      <c r="AH28" s="232"/>
      <c r="AI28" s="225">
        <f>J22</f>
        <v>36</v>
      </c>
      <c r="AJ28" s="226"/>
    </row>
    <row r="29" spans="1:43" ht="13.5" customHeight="1" thickBot="1" x14ac:dyDescent="0.3">
      <c r="A29" s="153" t="s">
        <v>35</v>
      </c>
      <c r="B29" s="150">
        <v>4</v>
      </c>
      <c r="C29" s="156">
        <v>15</v>
      </c>
      <c r="D29" s="160">
        <v>6</v>
      </c>
      <c r="E29" s="161">
        <v>15</v>
      </c>
      <c r="F29" s="150"/>
      <c r="G29" s="161"/>
      <c r="H29" s="244">
        <v>1</v>
      </c>
      <c r="I29" s="245"/>
      <c r="J29" s="229">
        <f t="shared" si="0"/>
        <v>10</v>
      </c>
      <c r="K29" s="230"/>
      <c r="L29" s="229">
        <f t="shared" si="1"/>
        <v>30</v>
      </c>
      <c r="M29" s="235"/>
      <c r="X29" s="168" t="s">
        <v>51</v>
      </c>
      <c r="Y29" s="169">
        <f>C26</f>
        <v>15</v>
      </c>
      <c r="Z29" s="170">
        <f>B26</f>
        <v>13</v>
      </c>
      <c r="AA29" s="171">
        <f>E26</f>
        <v>15</v>
      </c>
      <c r="AB29" s="171">
        <f>D26</f>
        <v>6</v>
      </c>
      <c r="AC29" s="169">
        <f>G26</f>
        <v>0</v>
      </c>
      <c r="AD29" s="170">
        <f>F26</f>
        <v>0</v>
      </c>
      <c r="AE29" s="225">
        <v>2</v>
      </c>
      <c r="AF29" s="225"/>
      <c r="AG29" s="231">
        <f>L26</f>
        <v>30</v>
      </c>
      <c r="AH29" s="232"/>
      <c r="AI29" s="225">
        <f>J26</f>
        <v>19</v>
      </c>
      <c r="AJ29" s="226"/>
    </row>
    <row r="30" spans="1:43" ht="15.75" thickBot="1" x14ac:dyDescent="0.3">
      <c r="A30" s="153" t="s">
        <v>36</v>
      </c>
      <c r="B30" s="150">
        <v>1</v>
      </c>
      <c r="C30" s="156">
        <v>15</v>
      </c>
      <c r="D30" s="160">
        <v>7</v>
      </c>
      <c r="E30" s="161">
        <v>15</v>
      </c>
      <c r="F30" s="150"/>
      <c r="G30" s="161"/>
      <c r="H30" s="244">
        <v>1</v>
      </c>
      <c r="I30" s="245"/>
      <c r="J30" s="229">
        <f t="shared" si="0"/>
        <v>8</v>
      </c>
      <c r="K30" s="230"/>
      <c r="L30" s="229">
        <f t="shared" si="1"/>
        <v>30</v>
      </c>
      <c r="M30" s="235"/>
      <c r="X30" s="168" t="s">
        <v>52</v>
      </c>
      <c r="Y30" s="169">
        <f>C30</f>
        <v>15</v>
      </c>
      <c r="Z30" s="170">
        <f>B30</f>
        <v>1</v>
      </c>
      <c r="AA30" s="171">
        <f>E30</f>
        <v>15</v>
      </c>
      <c r="AB30" s="171">
        <f>D30</f>
        <v>7</v>
      </c>
      <c r="AC30" s="169">
        <f>G30</f>
        <v>0</v>
      </c>
      <c r="AD30" s="170">
        <f>F30</f>
        <v>0</v>
      </c>
      <c r="AE30" s="225">
        <v>2</v>
      </c>
      <c r="AF30" s="225"/>
      <c r="AG30" s="231">
        <f>L30</f>
        <v>30</v>
      </c>
      <c r="AH30" s="232"/>
      <c r="AI30" s="225">
        <f>J30</f>
        <v>8</v>
      </c>
      <c r="AJ30" s="226"/>
    </row>
    <row r="31" spans="1:43" ht="15.75" thickBot="1" x14ac:dyDescent="0.3">
      <c r="A31" s="153" t="s">
        <v>37</v>
      </c>
      <c r="B31" s="150">
        <v>12</v>
      </c>
      <c r="C31" s="156">
        <v>15</v>
      </c>
      <c r="D31" s="160">
        <v>16</v>
      </c>
      <c r="E31" s="161">
        <v>14</v>
      </c>
      <c r="F31" s="150">
        <v>8</v>
      </c>
      <c r="G31" s="161">
        <v>11</v>
      </c>
      <c r="H31" s="244">
        <v>1</v>
      </c>
      <c r="I31" s="245"/>
      <c r="J31" s="229">
        <f>B31+D31+F31</f>
        <v>36</v>
      </c>
      <c r="K31" s="230"/>
      <c r="L31" s="229">
        <f t="shared" si="1"/>
        <v>40</v>
      </c>
      <c r="M31" s="235"/>
      <c r="X31" s="168" t="s">
        <v>53</v>
      </c>
      <c r="Y31" s="169">
        <f>C34</f>
        <v>15</v>
      </c>
      <c r="Z31" s="170">
        <f>B34</f>
        <v>5</v>
      </c>
      <c r="AA31" s="171">
        <f>E34</f>
        <v>15</v>
      </c>
      <c r="AB31" s="171">
        <f>D34</f>
        <v>7</v>
      </c>
      <c r="AC31" s="169">
        <f>G34</f>
        <v>0</v>
      </c>
      <c r="AD31" s="170">
        <f>F34</f>
        <v>0</v>
      </c>
      <c r="AE31" s="225">
        <v>2</v>
      </c>
      <c r="AF31" s="225"/>
      <c r="AG31" s="231">
        <f>L34</f>
        <v>30</v>
      </c>
      <c r="AH31" s="232"/>
      <c r="AI31" s="225">
        <f>J34</f>
        <v>12</v>
      </c>
      <c r="AJ31" s="226"/>
    </row>
    <row r="32" spans="1:43" ht="15.75" thickBot="1" x14ac:dyDescent="0.3">
      <c r="A32" s="153" t="s">
        <v>38</v>
      </c>
      <c r="B32" s="150">
        <v>18</v>
      </c>
      <c r="C32" s="156">
        <v>16</v>
      </c>
      <c r="D32" s="160">
        <v>15</v>
      </c>
      <c r="E32" s="161">
        <v>17</v>
      </c>
      <c r="F32" s="150">
        <v>11</v>
      </c>
      <c r="G32" s="161">
        <v>6</v>
      </c>
      <c r="H32" s="244">
        <v>2</v>
      </c>
      <c r="I32" s="245"/>
      <c r="J32" s="229">
        <f t="shared" si="0"/>
        <v>44</v>
      </c>
      <c r="K32" s="230"/>
      <c r="L32" s="229">
        <f t="shared" si="1"/>
        <v>39</v>
      </c>
      <c r="M32" s="235"/>
      <c r="X32" s="168" t="s">
        <v>54</v>
      </c>
      <c r="Y32" s="169">
        <f>C23</f>
        <v>7</v>
      </c>
      <c r="Z32" s="170">
        <f>B23</f>
        <v>15</v>
      </c>
      <c r="AA32" s="171">
        <f>E23</f>
        <v>9</v>
      </c>
      <c r="AB32" s="171">
        <f>D23</f>
        <v>15</v>
      </c>
      <c r="AC32" s="169">
        <f>G23</f>
        <v>0</v>
      </c>
      <c r="AD32" s="170">
        <f>F23</f>
        <v>0</v>
      </c>
      <c r="AE32" s="225">
        <v>1</v>
      </c>
      <c r="AF32" s="225"/>
      <c r="AG32" s="231">
        <f>L23</f>
        <v>16</v>
      </c>
      <c r="AH32" s="232"/>
      <c r="AI32" s="225">
        <f>J23</f>
        <v>30</v>
      </c>
      <c r="AJ32" s="226"/>
    </row>
    <row r="33" spans="1:36" ht="15.75" thickBot="1" x14ac:dyDescent="0.3">
      <c r="A33" s="153" t="s">
        <v>39</v>
      </c>
      <c r="B33" s="150">
        <v>17</v>
      </c>
      <c r="C33" s="156">
        <v>19</v>
      </c>
      <c r="D33" s="160">
        <v>6</v>
      </c>
      <c r="E33" s="161">
        <v>15</v>
      </c>
      <c r="F33" s="150"/>
      <c r="G33" s="161"/>
      <c r="H33" s="244">
        <v>1</v>
      </c>
      <c r="I33" s="245"/>
      <c r="J33" s="229">
        <f t="shared" si="0"/>
        <v>23</v>
      </c>
      <c r="K33" s="230"/>
      <c r="L33" s="229">
        <f t="shared" si="1"/>
        <v>34</v>
      </c>
      <c r="M33" s="235"/>
      <c r="X33" s="168" t="s">
        <v>55</v>
      </c>
      <c r="Y33" s="169">
        <f>C27</f>
        <v>10</v>
      </c>
      <c r="Z33" s="170">
        <f>B27</f>
        <v>15</v>
      </c>
      <c r="AA33" s="171">
        <f>E27</f>
        <v>9</v>
      </c>
      <c r="AB33" s="171">
        <f>D27</f>
        <v>15</v>
      </c>
      <c r="AC33" s="169">
        <f>G27</f>
        <v>0</v>
      </c>
      <c r="AD33" s="170">
        <f>F27</f>
        <v>0</v>
      </c>
      <c r="AE33" s="225">
        <v>1</v>
      </c>
      <c r="AF33" s="225"/>
      <c r="AG33" s="231">
        <f>L27</f>
        <v>19</v>
      </c>
      <c r="AH33" s="232"/>
      <c r="AI33" s="225">
        <f>J27</f>
        <v>30</v>
      </c>
      <c r="AJ33" s="226"/>
    </row>
    <row r="34" spans="1:36" ht="15.75" thickBot="1" x14ac:dyDescent="0.3">
      <c r="A34" s="153" t="s">
        <v>40</v>
      </c>
      <c r="B34" s="150">
        <v>5</v>
      </c>
      <c r="C34" s="156">
        <v>15</v>
      </c>
      <c r="D34" s="160">
        <v>7</v>
      </c>
      <c r="E34" s="161">
        <v>15</v>
      </c>
      <c r="F34" s="150"/>
      <c r="G34" s="161"/>
      <c r="H34" s="244">
        <v>1</v>
      </c>
      <c r="I34" s="245"/>
      <c r="J34" s="229">
        <f t="shared" si="0"/>
        <v>12</v>
      </c>
      <c r="K34" s="230"/>
      <c r="L34" s="229">
        <f t="shared" si="1"/>
        <v>30</v>
      </c>
      <c r="M34" s="235"/>
      <c r="X34" s="168" t="s">
        <v>56</v>
      </c>
      <c r="Y34" s="169">
        <f>C31</f>
        <v>15</v>
      </c>
      <c r="Z34" s="170">
        <f>B31</f>
        <v>12</v>
      </c>
      <c r="AA34" s="171">
        <f>E31</f>
        <v>14</v>
      </c>
      <c r="AB34" s="171">
        <f>D31</f>
        <v>16</v>
      </c>
      <c r="AC34" s="169">
        <f>G31</f>
        <v>11</v>
      </c>
      <c r="AD34" s="170">
        <f>F31</f>
        <v>8</v>
      </c>
      <c r="AE34" s="225">
        <v>2</v>
      </c>
      <c r="AF34" s="225"/>
      <c r="AG34" s="231">
        <f>L31</f>
        <v>40</v>
      </c>
      <c r="AH34" s="232"/>
      <c r="AI34" s="225">
        <f>J31</f>
        <v>36</v>
      </c>
      <c r="AJ34" s="226"/>
    </row>
    <row r="35" spans="1:36" ht="15.75" thickBot="1" x14ac:dyDescent="0.3">
      <c r="A35" s="154" t="s">
        <v>41</v>
      </c>
      <c r="B35" s="151">
        <v>8</v>
      </c>
      <c r="C35" s="157">
        <v>15</v>
      </c>
      <c r="D35" s="162">
        <v>12</v>
      </c>
      <c r="E35" s="163">
        <v>15</v>
      </c>
      <c r="F35" s="151"/>
      <c r="G35" s="163"/>
      <c r="H35" s="246">
        <v>1</v>
      </c>
      <c r="I35" s="247"/>
      <c r="J35" s="241">
        <f t="shared" si="0"/>
        <v>20</v>
      </c>
      <c r="K35" s="243"/>
      <c r="L35" s="241">
        <f t="shared" si="1"/>
        <v>30</v>
      </c>
      <c r="M35" s="242"/>
      <c r="X35" s="172" t="s">
        <v>57</v>
      </c>
      <c r="Y35" s="173">
        <f>C35</f>
        <v>15</v>
      </c>
      <c r="Z35" s="174">
        <f>B35</f>
        <v>8</v>
      </c>
      <c r="AA35" s="175">
        <f>E35</f>
        <v>15</v>
      </c>
      <c r="AB35" s="175">
        <f>D35</f>
        <v>12</v>
      </c>
      <c r="AC35" s="173">
        <f>G35</f>
        <v>0</v>
      </c>
      <c r="AD35" s="174">
        <f>F35</f>
        <v>0</v>
      </c>
      <c r="AE35" s="227">
        <v>2</v>
      </c>
      <c r="AF35" s="227"/>
      <c r="AG35" s="233">
        <f>L35</f>
        <v>30</v>
      </c>
      <c r="AH35" s="234"/>
      <c r="AI35" s="227">
        <f>J35</f>
        <v>20</v>
      </c>
      <c r="AJ35" s="228"/>
    </row>
    <row r="36" spans="1:36" ht="15.75" thickTop="1" x14ac:dyDescent="0.25"/>
  </sheetData>
  <mergeCells count="185">
    <mergeCell ref="A1:T1"/>
    <mergeCell ref="D11:E11"/>
    <mergeCell ref="R4:R5"/>
    <mergeCell ref="T4:T5"/>
    <mergeCell ref="R6:R7"/>
    <mergeCell ref="T6:T7"/>
    <mergeCell ref="R8:R9"/>
    <mergeCell ref="T8:T9"/>
    <mergeCell ref="L11:M11"/>
    <mergeCell ref="R10:R11"/>
    <mergeCell ref="T10:T11"/>
    <mergeCell ref="A10:A11"/>
    <mergeCell ref="A4:A5"/>
    <mergeCell ref="A6:A7"/>
    <mergeCell ref="A8:A9"/>
    <mergeCell ref="X8:X9"/>
    <mergeCell ref="P5:Q5"/>
    <mergeCell ref="X6:X7"/>
    <mergeCell ref="X10:X11"/>
    <mergeCell ref="D9:E9"/>
    <mergeCell ref="L7:M7"/>
    <mergeCell ref="P7:Q7"/>
    <mergeCell ref="P9:Q9"/>
    <mergeCell ref="H11:I11"/>
    <mergeCell ref="X4:X5"/>
    <mergeCell ref="H5:I5"/>
    <mergeCell ref="L5:M5"/>
    <mergeCell ref="N10:Q11"/>
    <mergeCell ref="S10:S11"/>
    <mergeCell ref="D19:E19"/>
    <mergeCell ref="H19:I19"/>
    <mergeCell ref="L19:M19"/>
    <mergeCell ref="H23:I23"/>
    <mergeCell ref="L23:M23"/>
    <mergeCell ref="B19:C19"/>
    <mergeCell ref="F19:G19"/>
    <mergeCell ref="J19:K19"/>
    <mergeCell ref="S3:T3"/>
    <mergeCell ref="B4:E5"/>
    <mergeCell ref="S4:S5"/>
    <mergeCell ref="F6:I7"/>
    <mergeCell ref="S6:S7"/>
    <mergeCell ref="D7:E7"/>
    <mergeCell ref="J8:M9"/>
    <mergeCell ref="S8:S9"/>
    <mergeCell ref="H9:I9"/>
    <mergeCell ref="B3:E3"/>
    <mergeCell ref="F3:I3"/>
    <mergeCell ref="J3:M3"/>
    <mergeCell ref="N3:Q3"/>
    <mergeCell ref="AP6:AP7"/>
    <mergeCell ref="AQ6:AQ7"/>
    <mergeCell ref="AP8:AP9"/>
    <mergeCell ref="AQ8:AQ9"/>
    <mergeCell ref="AO8:AO9"/>
    <mergeCell ref="AA9:AB9"/>
    <mergeCell ref="AE9:AF9"/>
    <mergeCell ref="AM9:AN9"/>
    <mergeCell ref="AP4:AP5"/>
    <mergeCell ref="AQ4:AQ5"/>
    <mergeCell ref="AK10:AN11"/>
    <mergeCell ref="AO10:AO11"/>
    <mergeCell ref="AA11:AB11"/>
    <mergeCell ref="AE11:AF11"/>
    <mergeCell ref="AI11:AJ11"/>
    <mergeCell ref="AP10:AP11"/>
    <mergeCell ref="AQ10:AQ11"/>
    <mergeCell ref="X1:AQ1"/>
    <mergeCell ref="Y3:AB3"/>
    <mergeCell ref="AC3:AF3"/>
    <mergeCell ref="AG3:AJ3"/>
    <mergeCell ref="AK3:AN3"/>
    <mergeCell ref="AP3:AQ3"/>
    <mergeCell ref="Y4:AB5"/>
    <mergeCell ref="AO4:AO5"/>
    <mergeCell ref="AE5:AF5"/>
    <mergeCell ref="AI5:AJ5"/>
    <mergeCell ref="AM5:AN5"/>
    <mergeCell ref="AC6:AF7"/>
    <mergeCell ref="AO6:AO7"/>
    <mergeCell ref="AA7:AB7"/>
    <mergeCell ref="AI7:AJ7"/>
    <mergeCell ref="AM7:AN7"/>
    <mergeCell ref="AG8:AJ9"/>
    <mergeCell ref="AI24:AJ24"/>
    <mergeCell ref="AI25:AJ25"/>
    <mergeCell ref="H21:I21"/>
    <mergeCell ref="L21:M21"/>
    <mergeCell ref="AE21:AF21"/>
    <mergeCell ref="AI21:AJ21"/>
    <mergeCell ref="AI23:AJ23"/>
    <mergeCell ref="H20:I20"/>
    <mergeCell ref="H22:I22"/>
    <mergeCell ref="J20:K20"/>
    <mergeCell ref="J21:K21"/>
    <mergeCell ref="H29:I29"/>
    <mergeCell ref="H30:I30"/>
    <mergeCell ref="H31:I31"/>
    <mergeCell ref="H32:I32"/>
    <mergeCell ref="H33:I33"/>
    <mergeCell ref="H34:I34"/>
    <mergeCell ref="H35:I35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H25:I25"/>
    <mergeCell ref="H27:I27"/>
    <mergeCell ref="AG19:AH19"/>
    <mergeCell ref="AI19:AJ19"/>
    <mergeCell ref="A17:AJ17"/>
    <mergeCell ref="AE20:AF20"/>
    <mergeCell ref="AE22:AF22"/>
    <mergeCell ref="AI20:AJ20"/>
    <mergeCell ref="AI22:AJ22"/>
    <mergeCell ref="L35:M35"/>
    <mergeCell ref="L34:M34"/>
    <mergeCell ref="L33:M33"/>
    <mergeCell ref="L32:M32"/>
    <mergeCell ref="L31:M31"/>
    <mergeCell ref="L30:M30"/>
    <mergeCell ref="L29:M29"/>
    <mergeCell ref="L28:M28"/>
    <mergeCell ref="L26:M26"/>
    <mergeCell ref="J31:K31"/>
    <mergeCell ref="J32:K32"/>
    <mergeCell ref="J33:K33"/>
    <mergeCell ref="J34:K34"/>
    <mergeCell ref="J35:K35"/>
    <mergeCell ref="H24:I24"/>
    <mergeCell ref="H26:I26"/>
    <mergeCell ref="H28:I28"/>
    <mergeCell ref="AE31:AF31"/>
    <mergeCell ref="AE32:AF32"/>
    <mergeCell ref="AE33:AF33"/>
    <mergeCell ref="L22:M22"/>
    <mergeCell ref="L20:M20"/>
    <mergeCell ref="Y19:Z19"/>
    <mergeCell ref="AA19:AB19"/>
    <mergeCell ref="AC19:AD19"/>
    <mergeCell ref="AE19:AF19"/>
    <mergeCell ref="AE25:AF25"/>
    <mergeCell ref="L27:M27"/>
    <mergeCell ref="AE27:AF27"/>
    <mergeCell ref="L25:M25"/>
    <mergeCell ref="L24:M24"/>
    <mergeCell ref="AE34:AF34"/>
    <mergeCell ref="AE35:AF35"/>
    <mergeCell ref="AG20:AH20"/>
    <mergeCell ref="AG21:AH21"/>
    <mergeCell ref="AG22:AH22"/>
    <mergeCell ref="AG23:AH23"/>
    <mergeCell ref="AG24:AH24"/>
    <mergeCell ref="AG25:AH25"/>
    <mergeCell ref="AG26:AH26"/>
    <mergeCell ref="AG27:AH27"/>
    <mergeCell ref="AG28:AH28"/>
    <mergeCell ref="AG29:AH29"/>
    <mergeCell ref="AG30:AH30"/>
    <mergeCell ref="AG31:AH31"/>
    <mergeCell ref="AG32:AH32"/>
    <mergeCell ref="AG33:AH33"/>
    <mergeCell ref="AG34:AH34"/>
    <mergeCell ref="AG35:AH35"/>
    <mergeCell ref="AE23:AF23"/>
    <mergeCell ref="AE24:AF24"/>
    <mergeCell ref="AE26:AF26"/>
    <mergeCell ref="AE28:AF28"/>
    <mergeCell ref="AE29:AF29"/>
    <mergeCell ref="AE30:AF30"/>
    <mergeCell ref="AI26:AJ26"/>
    <mergeCell ref="AI28:AJ28"/>
    <mergeCell ref="AI29:AJ29"/>
    <mergeCell ref="AI30:AJ30"/>
    <mergeCell ref="AI31:AJ31"/>
    <mergeCell ref="AI32:AJ32"/>
    <mergeCell ref="AI33:AJ33"/>
    <mergeCell ref="AI34:AJ34"/>
    <mergeCell ref="AI35:AJ35"/>
    <mergeCell ref="AI27:AJ27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showZeros="0" workbookViewId="0">
      <selection activeCell="AQ16" sqref="AQ16"/>
    </sheetView>
  </sheetViews>
  <sheetFormatPr defaultRowHeight="15" x14ac:dyDescent="0.25"/>
  <cols>
    <col min="1" max="1" width="20.85546875" customWidth="1"/>
    <col min="2" max="3" width="4" customWidth="1"/>
    <col min="4" max="5" width="3.85546875" customWidth="1"/>
    <col min="6" max="6" width="4" customWidth="1"/>
    <col min="7" max="7" width="4.140625" customWidth="1"/>
    <col min="8" max="8" width="3.85546875" customWidth="1"/>
    <col min="9" max="9" width="4" customWidth="1"/>
    <col min="10" max="10" width="4.140625" customWidth="1"/>
    <col min="11" max="11" width="3.85546875" customWidth="1"/>
    <col min="12" max="12" width="4" customWidth="1"/>
    <col min="13" max="13" width="3.85546875" customWidth="1"/>
    <col min="14" max="15" width="4" customWidth="1"/>
    <col min="16" max="16" width="4.140625" customWidth="1"/>
    <col min="17" max="17" width="4" customWidth="1"/>
    <col min="18" max="18" width="7.140625" customWidth="1"/>
    <col min="19" max="19" width="5.28515625" customWidth="1"/>
    <col min="20" max="20" width="5.42578125" customWidth="1"/>
    <col min="21" max="21" width="5" customWidth="1"/>
    <col min="22" max="22" width="2.28515625" customWidth="1"/>
    <col min="23" max="23" width="3.85546875" customWidth="1"/>
    <col min="24" max="24" width="20.5703125" customWidth="1"/>
    <col min="25" max="25" width="4.28515625" customWidth="1"/>
    <col min="26" max="26" width="4.140625" customWidth="1"/>
    <col min="27" max="27" width="3.85546875" customWidth="1"/>
    <col min="28" max="28" width="3.5703125" customWidth="1"/>
    <col min="29" max="29" width="3.42578125" customWidth="1"/>
    <col min="30" max="30" width="3.7109375" customWidth="1"/>
    <col min="31" max="31" width="3.42578125" customWidth="1"/>
    <col min="32" max="32" width="3.5703125" customWidth="1"/>
    <col min="33" max="33" width="3.42578125" customWidth="1"/>
    <col min="34" max="35" width="3.7109375" customWidth="1"/>
    <col min="36" max="36" width="3.5703125" customWidth="1"/>
    <col min="37" max="37" width="3.7109375" customWidth="1"/>
    <col min="38" max="38" width="3.42578125" customWidth="1"/>
    <col min="39" max="40" width="3.7109375" customWidth="1"/>
    <col min="41" max="41" width="7.42578125" customWidth="1"/>
    <col min="42" max="43" width="5.28515625" customWidth="1"/>
  </cols>
  <sheetData>
    <row r="1" spans="1:43" ht="51" customHeight="1" x14ac:dyDescent="0.25">
      <c r="A1" s="219" t="s">
        <v>143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146"/>
      <c r="W1" s="178"/>
      <c r="X1" s="219" t="s">
        <v>143</v>
      </c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</row>
    <row r="2" spans="1:43" ht="15.75" thickBot="1" x14ac:dyDescent="0.3">
      <c r="W2" s="178"/>
    </row>
    <row r="3" spans="1:43" ht="39" customHeight="1" thickTop="1" thickBot="1" x14ac:dyDescent="0.3">
      <c r="A3" s="1" t="s">
        <v>0</v>
      </c>
      <c r="B3" s="264">
        <v>1</v>
      </c>
      <c r="C3" s="265"/>
      <c r="D3" s="265"/>
      <c r="E3" s="266"/>
      <c r="F3" s="264">
        <v>2</v>
      </c>
      <c r="G3" s="265"/>
      <c r="H3" s="265"/>
      <c r="I3" s="266"/>
      <c r="J3" s="264">
        <v>3</v>
      </c>
      <c r="K3" s="265"/>
      <c r="L3" s="265"/>
      <c r="M3" s="266"/>
      <c r="N3" s="264">
        <v>4</v>
      </c>
      <c r="O3" s="265"/>
      <c r="P3" s="265"/>
      <c r="Q3" s="266"/>
      <c r="R3" s="179" t="s">
        <v>14</v>
      </c>
      <c r="S3" s="220" t="s">
        <v>15</v>
      </c>
      <c r="T3" s="267"/>
      <c r="W3" s="178"/>
      <c r="X3" s="1" t="s">
        <v>0</v>
      </c>
      <c r="Y3" s="264">
        <v>1</v>
      </c>
      <c r="Z3" s="265"/>
      <c r="AA3" s="265"/>
      <c r="AB3" s="266"/>
      <c r="AC3" s="264">
        <v>2</v>
      </c>
      <c r="AD3" s="265"/>
      <c r="AE3" s="265"/>
      <c r="AF3" s="266"/>
      <c r="AG3" s="264">
        <v>3</v>
      </c>
      <c r="AH3" s="265"/>
      <c r="AI3" s="265"/>
      <c r="AJ3" s="266"/>
      <c r="AK3" s="264">
        <v>4</v>
      </c>
      <c r="AL3" s="265"/>
      <c r="AM3" s="265"/>
      <c r="AN3" s="266"/>
      <c r="AO3" s="179" t="s">
        <v>14</v>
      </c>
      <c r="AP3" s="220" t="s">
        <v>15</v>
      </c>
      <c r="AQ3" s="267"/>
    </row>
    <row r="4" spans="1:43" ht="16.5" thickTop="1" thickBot="1" x14ac:dyDescent="0.3">
      <c r="A4" s="214" t="s">
        <v>181</v>
      </c>
      <c r="B4" s="268"/>
      <c r="C4" s="269"/>
      <c r="D4" s="269"/>
      <c r="E4" s="270"/>
      <c r="F4" s="73">
        <v>14</v>
      </c>
      <c r="G4" s="74">
        <v>16</v>
      </c>
      <c r="H4" s="75">
        <v>11</v>
      </c>
      <c r="I4" s="79">
        <v>8</v>
      </c>
      <c r="J4" s="73">
        <v>15</v>
      </c>
      <c r="K4" s="76">
        <v>7</v>
      </c>
      <c r="L4" s="75">
        <v>11</v>
      </c>
      <c r="M4" s="80">
        <v>2</v>
      </c>
      <c r="N4" s="73">
        <v>15</v>
      </c>
      <c r="O4" s="76">
        <v>0</v>
      </c>
      <c r="P4" s="75"/>
      <c r="Q4" s="80"/>
      <c r="R4" s="258">
        <f>P5+L5+H5+H20+H21+H22+H23</f>
        <v>6</v>
      </c>
      <c r="S4" s="207">
        <f>J4+J5+L4+N4+N5+P4+H4+F4+F5+J20+J21+J22+J23</f>
        <v>104</v>
      </c>
      <c r="T4" s="262">
        <f>K5+K4+M4+O5+O4+Q4+I4+G4+G5+L20+L21+L22+L23</f>
        <v>151</v>
      </c>
      <c r="U4" t="s">
        <v>17</v>
      </c>
      <c r="W4" s="178" t="s">
        <v>21</v>
      </c>
      <c r="X4" s="214" t="s">
        <v>185</v>
      </c>
      <c r="Y4" s="268"/>
      <c r="Z4" s="269"/>
      <c r="AA4" s="269"/>
      <c r="AB4" s="270"/>
      <c r="AC4" s="73">
        <v>15</v>
      </c>
      <c r="AD4" s="74">
        <v>5</v>
      </c>
      <c r="AE4" s="75"/>
      <c r="AF4" s="79"/>
      <c r="AG4" s="73">
        <v>15</v>
      </c>
      <c r="AH4" s="76">
        <v>10</v>
      </c>
      <c r="AI4" s="75">
        <v>7</v>
      </c>
      <c r="AJ4" s="80">
        <v>11</v>
      </c>
      <c r="AK4" s="73">
        <v>8</v>
      </c>
      <c r="AL4" s="76">
        <v>15</v>
      </c>
      <c r="AM4" s="75"/>
      <c r="AN4" s="80"/>
      <c r="AO4" s="258">
        <f>AM5+AI5+AE5+AE20+AE21+AE22+AE23</f>
        <v>10</v>
      </c>
      <c r="AP4" s="207">
        <f>AG4+AG5+AI4+AK4+AK5+AM4+AE4+AC4+AC5+AG20+AG21+AG22+AG23</f>
        <v>153</v>
      </c>
      <c r="AQ4" s="262">
        <f>AH5+AH4+AJ4+AL5+AL4+AN4+AF4+AD4+AD5+AI20+AI21+AI23+AI22</f>
        <v>102</v>
      </c>
    </row>
    <row r="5" spans="1:43" ht="15.75" thickBot="1" x14ac:dyDescent="0.3">
      <c r="A5" s="215"/>
      <c r="B5" s="271"/>
      <c r="C5" s="272"/>
      <c r="D5" s="272"/>
      <c r="E5" s="273"/>
      <c r="F5" s="77">
        <v>15</v>
      </c>
      <c r="G5" s="78">
        <v>13</v>
      </c>
      <c r="H5" s="275">
        <f>IF(AND(F4=0,F5=0),0,1)*0+IF(AND(F4&gt;G4,F5&gt;G5),1,0)*2+IF(AND(F4&lt;G4,F5&lt;G5),1,0)*IF(AND(F4=0,F5=0),0,1)+IF(H4&gt;I4,1,0)*2+IF(H4&lt;I4,1,0)*1</f>
        <v>2</v>
      </c>
      <c r="I5" s="276"/>
      <c r="J5" s="77">
        <v>8</v>
      </c>
      <c r="K5" s="78">
        <v>15</v>
      </c>
      <c r="L5" s="275">
        <f>IF(AND(J4=0,J5=0),0,1)*0+IF(AND(J4&gt;K4,J5&gt;K5),1,0)*2+IF(AND(J4&lt;K4,J5&lt;K5),1,0)*IF(AND(J4=0,J5=0),0,1)+IF(L4&gt;M4,1,0)*2+IF(L4&lt;M4,1,0)*1</f>
        <v>2</v>
      </c>
      <c r="M5" s="276"/>
      <c r="N5" s="77">
        <v>15</v>
      </c>
      <c r="O5" s="78">
        <v>0</v>
      </c>
      <c r="P5" s="275">
        <f>IF(AND(N4=0,N5=0),0,1)*0+IF(AND(N4&gt;O4,N5&gt;O5),1,0)*2+IF(AND(N4&lt;O4,N5&lt;O5),1,0)*IF(AND(N4=0,N5=0),0,1)+IF(P4&gt;Q4,1,0)*2+IF(P4&lt;Q4,1,0)*1</f>
        <v>2</v>
      </c>
      <c r="Q5" s="276"/>
      <c r="R5" s="274"/>
      <c r="S5" s="280"/>
      <c r="T5" s="281"/>
      <c r="W5" s="178"/>
      <c r="X5" s="215"/>
      <c r="Y5" s="271"/>
      <c r="Z5" s="272"/>
      <c r="AA5" s="272"/>
      <c r="AB5" s="273"/>
      <c r="AC5" s="77">
        <v>15</v>
      </c>
      <c r="AD5" s="78">
        <v>1</v>
      </c>
      <c r="AE5" s="275">
        <f>IF(AND(AC4=0,AC5=0),0,1)*0+IF(AND(AC4&gt;AD4,AC5&gt;AD5),1,0)*2+IF(AND(AC4&lt;AD4,AC5&lt;AD5),1,0)*IF(AND(AC4=0,AC5=0),0,1)+IF(AE4&gt;AF4,1,0)*2+IF(AE4&lt;AF4,1,0)*1</f>
        <v>2</v>
      </c>
      <c r="AF5" s="276"/>
      <c r="AG5" s="77">
        <v>12</v>
      </c>
      <c r="AH5" s="78">
        <v>15</v>
      </c>
      <c r="AI5" s="275">
        <f>IF(AND(AG4=0,AG5=0),0,1)*0+IF(AND(AG4&gt;AH4,AG5&gt;AH5),1,0)*2+IF(AND(AG4&lt;AH4,AG5&lt;AH5),1,0)*IF(AND(AG4=0,AG5=0),0,1)+IF(AI4&gt;AJ4,1,0)*2+IF(AI4&lt;AJ4,1,0)*1</f>
        <v>1</v>
      </c>
      <c r="AJ5" s="276"/>
      <c r="AK5" s="77">
        <v>6</v>
      </c>
      <c r="AL5" s="78">
        <v>15</v>
      </c>
      <c r="AM5" s="275">
        <f>IF(AND(AK4=0,AK5=0),0,1)*0+IF(AND(AK4&gt;AL4,AK5&gt;AL5),1,0)*2+IF(AND(AK4&lt;AL4,AK5&lt;AL5),1,0)*IF(AND(AK4=0,AK5=0),0,1)+IF(AM4&gt;AN4,1,0)*2+IF(AM4&lt;AN4,1,0)*1</f>
        <v>1</v>
      </c>
      <c r="AN5" s="276"/>
      <c r="AO5" s="274"/>
      <c r="AP5" s="280"/>
      <c r="AQ5" s="281"/>
    </row>
    <row r="6" spans="1:43" ht="16.5" thickTop="1" thickBot="1" x14ac:dyDescent="0.3">
      <c r="A6" s="214" t="s">
        <v>188</v>
      </c>
      <c r="B6" s="86">
        <f>G4</f>
        <v>16</v>
      </c>
      <c r="C6" s="87">
        <f>F4</f>
        <v>14</v>
      </c>
      <c r="D6" s="88">
        <f>I4</f>
        <v>8</v>
      </c>
      <c r="E6" s="89">
        <f>H4</f>
        <v>11</v>
      </c>
      <c r="F6" s="252"/>
      <c r="G6" s="253"/>
      <c r="H6" s="253"/>
      <c r="I6" s="254"/>
      <c r="J6" s="90">
        <v>15</v>
      </c>
      <c r="K6" s="91">
        <v>5</v>
      </c>
      <c r="L6" s="106"/>
      <c r="M6" s="142"/>
      <c r="N6" s="101">
        <v>15</v>
      </c>
      <c r="O6" s="91">
        <v>0</v>
      </c>
      <c r="P6" s="143"/>
      <c r="Q6" s="142"/>
      <c r="R6" s="258">
        <f>P7+L7+D7+H24+H25+H26+H27</f>
        <v>13</v>
      </c>
      <c r="S6" s="207">
        <f>J6+J7+L6+N6+N7+P6+D6+B6+B7+J24+J25+J26+J27</f>
        <v>226</v>
      </c>
      <c r="T6" s="262">
        <f>K7+K6+M6+O7+O6+Q6+E6+C6+C7+L24+L25+L26+L27</f>
        <v>102</v>
      </c>
      <c r="U6" t="s">
        <v>18</v>
      </c>
      <c r="W6" s="178" t="s">
        <v>22</v>
      </c>
      <c r="X6" s="214" t="s">
        <v>186</v>
      </c>
      <c r="Y6" s="86">
        <f>AD4</f>
        <v>5</v>
      </c>
      <c r="Z6" s="87">
        <f>AC4</f>
        <v>15</v>
      </c>
      <c r="AA6" s="88">
        <f>AF4</f>
        <v>0</v>
      </c>
      <c r="AB6" s="89">
        <f>AE4</f>
        <v>0</v>
      </c>
      <c r="AC6" s="252"/>
      <c r="AD6" s="253"/>
      <c r="AE6" s="253"/>
      <c r="AF6" s="254"/>
      <c r="AG6" s="90">
        <v>10</v>
      </c>
      <c r="AH6" s="91">
        <v>15</v>
      </c>
      <c r="AI6" s="106"/>
      <c r="AJ6" s="142"/>
      <c r="AK6" s="101">
        <v>15</v>
      </c>
      <c r="AL6" s="91">
        <v>10</v>
      </c>
      <c r="AM6" s="143"/>
      <c r="AN6" s="142"/>
      <c r="AO6" s="258">
        <f>AM7+AI7+AA7+AE24+AE25+AE26+AE27</f>
        <v>4</v>
      </c>
      <c r="AP6" s="207">
        <f>AG6+AG7+AI6+AK6+AK7+AM6+AA6+Y6+Y7+AG24+AG25+AG26+AG27</f>
        <v>52</v>
      </c>
      <c r="AQ6" s="262">
        <f>AH7+AH6+AJ6+AL7+AL6+AN6+AB6+Z6+Z7+AI24+AI25+AI26+AI27</f>
        <v>135</v>
      </c>
    </row>
    <row r="7" spans="1:43" ht="15.75" thickBot="1" x14ac:dyDescent="0.3">
      <c r="A7" s="215"/>
      <c r="B7" s="92">
        <f>G5</f>
        <v>13</v>
      </c>
      <c r="C7" s="93">
        <f>F5</f>
        <v>15</v>
      </c>
      <c r="D7" s="275">
        <f>IF(AND(B6=0,B7=0),0,1)*0+IF(AND(B6&gt;C6,B7&gt;C7),1,0)*2+IF(AND(B6&lt;C6,B7&lt;C7),1,0)*IF(AND(B6=0,B7=0),0,1)+IF(D6&gt;E6,1,0)*2+IF(D6&lt;E6,1,0)*1</f>
        <v>1</v>
      </c>
      <c r="E7" s="276"/>
      <c r="F7" s="277"/>
      <c r="G7" s="278"/>
      <c r="H7" s="278"/>
      <c r="I7" s="279"/>
      <c r="J7" s="94">
        <v>15</v>
      </c>
      <c r="K7" s="95">
        <v>7</v>
      </c>
      <c r="L7" s="275">
        <f>IF(AND(J6=0,J7=0),0,1)*0+IF(AND(J6&gt;K6,J7&gt;K7),1,0)*2+IF(AND(J6&lt;K6,J7&lt;K7),1,0)*IF(AND(J6=0,J7=0),0,1)+IF(L6&gt;M6,1,0)*2+IF(L6&lt;M6,1,0)*1</f>
        <v>2</v>
      </c>
      <c r="M7" s="276"/>
      <c r="N7" s="94">
        <v>15</v>
      </c>
      <c r="O7" s="95">
        <v>0</v>
      </c>
      <c r="P7" s="275">
        <f>IF(AND(N6=0,N7=0),0,1)*0+IF(AND(N6&gt;O6,N7&gt;O7),1,0)*2+IF(AND(N6&lt;O6,N7&lt;O7),1,0)*IF(AND(N6=0,N7=0),0,1)+IF(P6&gt;Q6,1,0)*2+IF(P6&lt;Q6,1,0)*1</f>
        <v>2</v>
      </c>
      <c r="Q7" s="276"/>
      <c r="R7" s="274"/>
      <c r="S7" s="280"/>
      <c r="T7" s="281"/>
      <c r="W7" s="178"/>
      <c r="X7" s="215"/>
      <c r="Y7" s="92">
        <f>AD5</f>
        <v>1</v>
      </c>
      <c r="Z7" s="93">
        <f>AC5</f>
        <v>15</v>
      </c>
      <c r="AA7" s="275">
        <f>IF(AND(Y6=0,Y7=0),0,1)*0+IF(AND(Y6&gt;Z6,Y7&gt;Z7),1,0)*2+IF(AND(Y6&lt;Z6,Y7&lt;Z7),1,0)*IF(AND(Y6=0,Y7=0),0,1)+IF(AA6&gt;AB6,1,0)*2+IF(AA6&lt;AB6,1,0)*1</f>
        <v>1</v>
      </c>
      <c r="AB7" s="276"/>
      <c r="AC7" s="277"/>
      <c r="AD7" s="278"/>
      <c r="AE7" s="278"/>
      <c r="AF7" s="279"/>
      <c r="AG7" s="94">
        <v>6</v>
      </c>
      <c r="AH7" s="95">
        <v>15</v>
      </c>
      <c r="AI7" s="275">
        <f>IF(AND(AG6=0,AG7=0),0,1)*0+IF(AND(AG6&gt;AH6,AG7&gt;AH7),1,0)*2+IF(AND(AG6&lt;AH6,AG7&lt;AH7),1,0)*IF(AND(AG6=0,AG7=0),0,1)+IF(AI6&gt;AJ6,1,0)*2+IF(AI6&lt;AJ6,1,0)*1</f>
        <v>1</v>
      </c>
      <c r="AJ7" s="276"/>
      <c r="AK7" s="94">
        <v>15</v>
      </c>
      <c r="AL7" s="95">
        <v>5</v>
      </c>
      <c r="AM7" s="275">
        <f>IF(AND(AK6=0,AK7=0),0,1)*0+IF(AND(AK6&gt;AL6,AK7&gt;AL7),1,0)*2+IF(AND(AK6&lt;AL6,AK7&lt;AL7),1,0)*IF(AND(AK6=0,AK7=0),0,1)+IF(AM6&gt;AN6,1,0)*2+IF(AM6&lt;AN6,1,0)*1</f>
        <v>2</v>
      </c>
      <c r="AN7" s="276"/>
      <c r="AO7" s="274"/>
      <c r="AP7" s="280"/>
      <c r="AQ7" s="281"/>
    </row>
    <row r="8" spans="1:43" ht="16.5" thickTop="1" thickBot="1" x14ac:dyDescent="0.3">
      <c r="A8" s="214" t="s">
        <v>189</v>
      </c>
      <c r="B8" s="90">
        <f>K4</f>
        <v>7</v>
      </c>
      <c r="C8" s="96">
        <f>J4</f>
        <v>15</v>
      </c>
      <c r="D8" s="97">
        <f>M4</f>
        <v>2</v>
      </c>
      <c r="E8" s="144">
        <f>L4</f>
        <v>11</v>
      </c>
      <c r="F8" s="98">
        <f>K6</f>
        <v>5</v>
      </c>
      <c r="G8" s="99">
        <f>J6</f>
        <v>15</v>
      </c>
      <c r="H8" s="100">
        <f>M6</f>
        <v>0</v>
      </c>
      <c r="I8" s="145">
        <f>L6</f>
        <v>0</v>
      </c>
      <c r="J8" s="252"/>
      <c r="K8" s="253"/>
      <c r="L8" s="253"/>
      <c r="M8" s="254"/>
      <c r="N8" s="101">
        <v>15</v>
      </c>
      <c r="O8" s="91">
        <v>0</v>
      </c>
      <c r="P8" s="106"/>
      <c r="Q8" s="142"/>
      <c r="R8" s="258">
        <f>P9+H9+D9+H28+H29+H30+H31</f>
        <v>12</v>
      </c>
      <c r="S8" s="207">
        <f>H8+F8+F9+D8+B8+B9+N8+N9+P8+J28+J29+J30+J31</f>
        <v>202</v>
      </c>
      <c r="T8" s="262">
        <f>I8+G8+G9+E8+C8+C9+O9+O8+Q8+L28+L29+L30+L31</f>
        <v>135</v>
      </c>
      <c r="U8" t="s">
        <v>19</v>
      </c>
      <c r="W8" s="178" t="s">
        <v>23</v>
      </c>
      <c r="X8" s="214" t="s">
        <v>167</v>
      </c>
      <c r="Y8" s="90">
        <f>AH4</f>
        <v>10</v>
      </c>
      <c r="Z8" s="96">
        <f>AG4</f>
        <v>15</v>
      </c>
      <c r="AA8" s="97">
        <f>AJ4</f>
        <v>11</v>
      </c>
      <c r="AB8" s="144">
        <f>AI4</f>
        <v>7</v>
      </c>
      <c r="AC8" s="98">
        <f>AH6</f>
        <v>15</v>
      </c>
      <c r="AD8" s="99">
        <f>AG6</f>
        <v>10</v>
      </c>
      <c r="AE8" s="100">
        <f>AJ6</f>
        <v>0</v>
      </c>
      <c r="AF8" s="145">
        <f>AI6</f>
        <v>0</v>
      </c>
      <c r="AG8" s="252"/>
      <c r="AH8" s="253"/>
      <c r="AI8" s="253"/>
      <c r="AJ8" s="254"/>
      <c r="AK8" s="101">
        <v>13</v>
      </c>
      <c r="AL8" s="91">
        <v>15</v>
      </c>
      <c r="AM8" s="106"/>
      <c r="AN8" s="142"/>
      <c r="AO8" s="258">
        <f>AM9+AE9+AA9+AE28+AE29+AE30+AE31</f>
        <v>11</v>
      </c>
      <c r="AP8" s="207">
        <f>AE8+AC8+AC9+AA8+Y8+Y9+AK8+AK9+AM8+AG28+AG30+AG29+AG31</f>
        <v>171</v>
      </c>
      <c r="AQ8" s="262">
        <f>AF8+AD8+AD9+AB8+Z8+Z9+AL9+AL8+AN8+AI28+AI29+AI30+AI31</f>
        <v>140</v>
      </c>
    </row>
    <row r="9" spans="1:43" ht="15.75" thickBot="1" x14ac:dyDescent="0.3">
      <c r="A9" s="215"/>
      <c r="B9" s="102">
        <f>K5</f>
        <v>15</v>
      </c>
      <c r="C9" s="103">
        <f>J5</f>
        <v>8</v>
      </c>
      <c r="D9" s="275">
        <f>IF(AND(B8=0,B9=0),0,1)*0+IF(AND(B8&gt;C8,B9&gt;C9),1,0)*2+IF(AND(B8&lt;C8,B9&lt;C9),1,0)*IF(AND(B8=0,B9=0),0,1)+IF(D8&gt;E8,1,0)*2+IF(D8&lt;E8,1,0)*1</f>
        <v>1</v>
      </c>
      <c r="E9" s="276"/>
      <c r="F9" s="104">
        <f>K7</f>
        <v>7</v>
      </c>
      <c r="G9" s="105">
        <f>J7</f>
        <v>15</v>
      </c>
      <c r="H9" s="275">
        <f>IF(AND(F8=0,F9=0),0,1)*0+IF(AND(F8&gt;G8,F9&gt;G9),1,0)*2+IF(AND(F8&lt;G8,F9&lt;G9),1,0)*IF(AND(F8=0,F9=0),0,1)+IF(H8&gt;I8,1,0)*2+IF(H8&lt;I8,1,0)*1</f>
        <v>1</v>
      </c>
      <c r="I9" s="276"/>
      <c r="J9" s="277"/>
      <c r="K9" s="278"/>
      <c r="L9" s="278"/>
      <c r="M9" s="279"/>
      <c r="N9" s="94">
        <v>15</v>
      </c>
      <c r="O9" s="95">
        <v>0</v>
      </c>
      <c r="P9" s="275">
        <f>IF(AND(N8=0,N9=0),0,1)*0+IF(AND(N8&gt;O8,N9&gt;O9),1,0)*2+IF(AND(N8&lt;O8,N9&lt;O9),1,0)*IF(AND(N8=0,N9=0),0,1)+IF(P8&gt;Q8,1,0)*2+IF(P8&lt;Q8,1,0)*1</f>
        <v>2</v>
      </c>
      <c r="Q9" s="276"/>
      <c r="R9" s="274"/>
      <c r="S9" s="280"/>
      <c r="T9" s="281"/>
      <c r="W9" s="178"/>
      <c r="X9" s="215"/>
      <c r="Y9" s="102">
        <f>AH5</f>
        <v>15</v>
      </c>
      <c r="Z9" s="103">
        <f>AG5</f>
        <v>12</v>
      </c>
      <c r="AA9" s="275">
        <f>IF(AND(Y8=0,Y9=0),0,1)*0+IF(AND(Y8&gt;Z8,Y9&gt;Z9),1,0)*2+IF(AND(Y8&lt;Z8,Y9&lt;Z9),1,0)*IF(AND(Y8=0,Y9=0),0,1)+IF(AA8&gt;AB8,1,0)*2+IF(AA8&lt;AB8,1,0)*1</f>
        <v>2</v>
      </c>
      <c r="AB9" s="276"/>
      <c r="AC9" s="104">
        <f>AH7</f>
        <v>15</v>
      </c>
      <c r="AD9" s="105">
        <f>AG7</f>
        <v>6</v>
      </c>
      <c r="AE9" s="275">
        <f>IF(AND(AC8=0,AC9=0),0,1)*0+IF(AND(AC8&gt;AD8,AC9&gt;AD9),1,0)*2+IF(AND(AC8&lt;AD8,AC9&lt;AD9),1,0)*IF(AND(AC8=0,AC9=0),0,1)+IF(AE8&gt;AF8,1,0)*2+IF(AE8&lt;AF8,1,0)*1</f>
        <v>2</v>
      </c>
      <c r="AF9" s="276"/>
      <c r="AG9" s="277"/>
      <c r="AH9" s="278"/>
      <c r="AI9" s="278"/>
      <c r="AJ9" s="279"/>
      <c r="AK9" s="94">
        <v>12</v>
      </c>
      <c r="AL9" s="95">
        <v>15</v>
      </c>
      <c r="AM9" s="275">
        <f>IF(AND(AK8=0,AK9=0),0,1)*0+IF(AND(AK8&gt;AL8,AK9&gt;AL9),1,0)*2+IF(AND(AK8&lt;AL8,AK9&lt;AL9),1,0)*IF(AND(AK8=0,AK9=0),0,1)+IF(AM8&gt;AN8,1,0)*2+IF(AM8&lt;AN8,1,0)*1</f>
        <v>1</v>
      </c>
      <c r="AN9" s="276"/>
      <c r="AO9" s="274"/>
      <c r="AP9" s="280"/>
      <c r="AQ9" s="281"/>
    </row>
    <row r="10" spans="1:43" ht="16.5" thickTop="1" thickBot="1" x14ac:dyDescent="0.3">
      <c r="A10" s="214" t="s">
        <v>184</v>
      </c>
      <c r="B10" s="90">
        <f>O4</f>
        <v>0</v>
      </c>
      <c r="C10" s="96">
        <f>N4</f>
        <v>15</v>
      </c>
      <c r="D10" s="97">
        <f>Q4</f>
        <v>0</v>
      </c>
      <c r="E10" s="144">
        <f>P4</f>
        <v>0</v>
      </c>
      <c r="F10" s="98">
        <f>O6</f>
        <v>0</v>
      </c>
      <c r="G10" s="99">
        <f>N6</f>
        <v>15</v>
      </c>
      <c r="H10" s="100">
        <f>Q6</f>
        <v>0</v>
      </c>
      <c r="I10" s="145">
        <f>P6</f>
        <v>0</v>
      </c>
      <c r="J10" s="101">
        <f>O8</f>
        <v>0</v>
      </c>
      <c r="K10" s="91">
        <f>N8</f>
        <v>15</v>
      </c>
      <c r="L10" s="106">
        <f>Q8</f>
        <v>0</v>
      </c>
      <c r="M10" s="142">
        <f>P8</f>
        <v>0</v>
      </c>
      <c r="N10" s="252"/>
      <c r="O10" s="253"/>
      <c r="P10" s="253"/>
      <c r="Q10" s="254"/>
      <c r="R10" s="258">
        <f>H11+D11+L11+H32+H33+H34+H35</f>
        <v>0</v>
      </c>
      <c r="S10" s="207">
        <f>J10+J11+L10+B10+B11+D10+F10+F11+H10+J32+J33+J34+J35</f>
        <v>0</v>
      </c>
      <c r="T10" s="262">
        <f>K11+K10+M10+C11+C10+E10+I10+G10+G11+L32+L33+L34+L35</f>
        <v>180</v>
      </c>
      <c r="U10" t="s">
        <v>20</v>
      </c>
      <c r="W10" s="178" t="s">
        <v>24</v>
      </c>
      <c r="X10" s="214" t="s">
        <v>190</v>
      </c>
      <c r="Y10" s="90">
        <f>AL4</f>
        <v>15</v>
      </c>
      <c r="Z10" s="96">
        <f>AK4</f>
        <v>8</v>
      </c>
      <c r="AA10" s="97">
        <f>AN4</f>
        <v>0</v>
      </c>
      <c r="AB10" s="144">
        <f>AM4</f>
        <v>0</v>
      </c>
      <c r="AC10" s="98">
        <f>AL6</f>
        <v>10</v>
      </c>
      <c r="AD10" s="99">
        <f>AK6</f>
        <v>15</v>
      </c>
      <c r="AE10" s="100">
        <f>AN6</f>
        <v>0</v>
      </c>
      <c r="AF10" s="145">
        <f>AM6</f>
        <v>0</v>
      </c>
      <c r="AG10" s="101">
        <f>AL8</f>
        <v>15</v>
      </c>
      <c r="AH10" s="91">
        <f>AK8</f>
        <v>13</v>
      </c>
      <c r="AI10" s="106">
        <f>AN8</f>
        <v>0</v>
      </c>
      <c r="AJ10" s="142">
        <f>AM8</f>
        <v>0</v>
      </c>
      <c r="AK10" s="252"/>
      <c r="AL10" s="253"/>
      <c r="AM10" s="253"/>
      <c r="AN10" s="254"/>
      <c r="AO10" s="258">
        <f>AE11+AA11+AI11+AE32+AE33+AE34+AE35</f>
        <v>11</v>
      </c>
      <c r="AP10" s="207">
        <f>AG10+AG11+AI10+Y10+Y11+AA10+AC10+AC11+AE10+AG32+AG33+AG34+AG35</f>
        <v>206</v>
      </c>
      <c r="AQ10" s="262">
        <f>AH11+AH10+AJ10+Z11+Z10+AB10+AF10+AD10+AD11+AI32+AI33+AI34+AI35</f>
        <v>154</v>
      </c>
    </row>
    <row r="11" spans="1:43" ht="15.75" thickBot="1" x14ac:dyDescent="0.3">
      <c r="A11" s="289"/>
      <c r="B11" s="107">
        <f>O5</f>
        <v>0</v>
      </c>
      <c r="C11" s="108">
        <f>N5</f>
        <v>15</v>
      </c>
      <c r="D11" s="241">
        <f>IF(AND(B10=0,B11=0),0,1)*0+IF(AND(B10&gt;C10,B11&gt;C11),1,0)*2+IF(AND(B10&lt;C10,B11&lt;C11),1,0)*IF(AND(B10=0,B11=0),0,1)+IF(D10&gt;E10,1,0)*2+IF(D10&lt;E10,1,0)*1</f>
        <v>0</v>
      </c>
      <c r="E11" s="260"/>
      <c r="F11" s="109">
        <f>O7</f>
        <v>0</v>
      </c>
      <c r="G11" s="110">
        <f>N7</f>
        <v>15</v>
      </c>
      <c r="H11" s="241">
        <f>IF(AND(F10=0,F11=0),0,1)*0+IF(AND(F10&gt;G10,F11&gt;G11),1,0)*2+IF(AND(F10&lt;G10,F11&lt;G11),1,0)*IF(AND(F10=0,F11=0),0,1)+IF(H10&gt;I10,1,0)*2+IF(H10&lt;I10,1,0)*1</f>
        <v>0</v>
      </c>
      <c r="I11" s="260"/>
      <c r="J11" s="111">
        <f>O9</f>
        <v>0</v>
      </c>
      <c r="K11" s="109">
        <f>N9</f>
        <v>15</v>
      </c>
      <c r="L11" s="241">
        <f>IF(AND(J10=0,J11=0),0,1)*0+IF(AND(J10&gt;K10,J11&gt;K11),1,0)*2+IF(AND(J10&lt;K10,J11&lt;K11),1,0)*IF(AND(J10=0,J11=0),0,1)+IF(L10&gt;M10,1,0)*2+IF(L10&lt;M10,1,0)*1</f>
        <v>0</v>
      </c>
      <c r="M11" s="260"/>
      <c r="N11" s="255"/>
      <c r="O11" s="256"/>
      <c r="P11" s="256"/>
      <c r="Q11" s="257"/>
      <c r="R11" s="259"/>
      <c r="S11" s="261"/>
      <c r="T11" s="263"/>
      <c r="W11" s="178"/>
      <c r="X11" s="289"/>
      <c r="Y11" s="107">
        <f>AL5</f>
        <v>15</v>
      </c>
      <c r="Z11" s="108">
        <f>AK5</f>
        <v>6</v>
      </c>
      <c r="AA11" s="241">
        <f>IF(AND(Y10=0,Y11=0),0,1)*0+IF(AND(Y10&gt;Z10,Y11&gt;Z11),1,0)*2+IF(AND(Y10&lt;Z10,Y11&lt;Z11),1,0)*IF(AND(Y10=0,Y11=0),0,1)+IF(AA10&gt;AB10,1,0)*2+IF(AA10&lt;AB10,1,0)*1</f>
        <v>2</v>
      </c>
      <c r="AB11" s="260"/>
      <c r="AC11" s="109">
        <f>AL7</f>
        <v>5</v>
      </c>
      <c r="AD11" s="110">
        <f>AK7</f>
        <v>15</v>
      </c>
      <c r="AE11" s="241">
        <f>IF(AND(AC10=0,AC11=0),0,1)*0+IF(AND(AC10&gt;AD10,AC11&gt;AD11),1,0)*2+IF(AND(AC10&lt;AD10,AC11&lt;AD11),1,0)*IF(AND(AC10=0,AC11=0),0,1)+IF(AE10&gt;AF10,1,0)*2+IF(AE10&lt;AF10,1,0)*1</f>
        <v>1</v>
      </c>
      <c r="AF11" s="260"/>
      <c r="AG11" s="111">
        <f>AL9</f>
        <v>15</v>
      </c>
      <c r="AH11" s="109">
        <f>AK9</f>
        <v>12</v>
      </c>
      <c r="AI11" s="241">
        <f>IF(AND(AG10=0,AG11=0),0,1)*0+IF(AND(AG10&gt;AH10,AG11&gt;AH11),1,0)*2+IF(AND(AG10&lt;AH10,AG11&lt;AH11),1,0)*IF(AND(AG10=0,AG11=0),0,1)+IF(AI10&gt;AJ10,1,0)*2+IF(AI10&lt;AJ10,1,0)*1</f>
        <v>2</v>
      </c>
      <c r="AJ11" s="260"/>
      <c r="AK11" s="255"/>
      <c r="AL11" s="256"/>
      <c r="AM11" s="256"/>
      <c r="AN11" s="257"/>
      <c r="AO11" s="259"/>
      <c r="AP11" s="261"/>
      <c r="AQ11" s="263"/>
    </row>
    <row r="12" spans="1:43" ht="15.75" thickTop="1" x14ac:dyDescent="0.25">
      <c r="W12" s="178"/>
    </row>
    <row r="13" spans="1:43" x14ac:dyDescent="0.25">
      <c r="W13" s="178"/>
    </row>
    <row r="14" spans="1:43" x14ac:dyDescent="0.25">
      <c r="A14" t="s">
        <v>9</v>
      </c>
      <c r="W14" s="178"/>
      <c r="X14" t="s">
        <v>9</v>
      </c>
    </row>
    <row r="15" spans="1:43" x14ac:dyDescent="0.25">
      <c r="W15" s="178"/>
    </row>
    <row r="16" spans="1:43" x14ac:dyDescent="0.25">
      <c r="W16" s="178"/>
    </row>
    <row r="17" spans="1:43" ht="18.75" x14ac:dyDescent="0.25">
      <c r="A17" s="219" t="s">
        <v>141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146"/>
      <c r="AL17" s="146"/>
      <c r="AM17" s="146"/>
      <c r="AN17" s="146"/>
      <c r="AO17" s="146"/>
      <c r="AP17" s="146"/>
      <c r="AQ17" s="146"/>
    </row>
    <row r="18" spans="1:43" ht="15.75" thickBot="1" x14ac:dyDescent="0.3">
      <c r="W18" s="178"/>
    </row>
    <row r="19" spans="1:43" ht="33" customHeight="1" thickTop="1" thickBot="1" x14ac:dyDescent="0.3">
      <c r="A19" s="147" t="s">
        <v>25</v>
      </c>
      <c r="B19" s="282" t="s">
        <v>58</v>
      </c>
      <c r="C19" s="283"/>
      <c r="D19" s="282" t="s">
        <v>59</v>
      </c>
      <c r="E19" s="283"/>
      <c r="F19" s="282" t="s">
        <v>60</v>
      </c>
      <c r="G19" s="283"/>
      <c r="H19" s="284" t="s">
        <v>61</v>
      </c>
      <c r="I19" s="285"/>
      <c r="J19" s="286" t="s">
        <v>62</v>
      </c>
      <c r="K19" s="288"/>
      <c r="L19" s="286" t="s">
        <v>63</v>
      </c>
      <c r="M19" s="287"/>
      <c r="W19" s="178"/>
      <c r="X19" s="147" t="s">
        <v>25</v>
      </c>
      <c r="Y19" s="236" t="s">
        <v>58</v>
      </c>
      <c r="Z19" s="236"/>
      <c r="AA19" s="236" t="s">
        <v>59</v>
      </c>
      <c r="AB19" s="236"/>
      <c r="AC19" s="236" t="s">
        <v>60</v>
      </c>
      <c r="AD19" s="236"/>
      <c r="AE19" s="237" t="s">
        <v>61</v>
      </c>
      <c r="AF19" s="237"/>
      <c r="AG19" s="238" t="s">
        <v>62</v>
      </c>
      <c r="AH19" s="238"/>
      <c r="AI19" s="238" t="s">
        <v>63</v>
      </c>
      <c r="AJ19" s="239"/>
    </row>
    <row r="20" spans="1:43" ht="15.75" thickBot="1" x14ac:dyDescent="0.3">
      <c r="A20" s="152" t="s">
        <v>26</v>
      </c>
      <c r="B20" s="149">
        <v>0</v>
      </c>
      <c r="C20" s="155">
        <v>15</v>
      </c>
      <c r="D20" s="158">
        <v>0</v>
      </c>
      <c r="E20" s="159">
        <v>15</v>
      </c>
      <c r="F20" s="149"/>
      <c r="G20" s="159"/>
      <c r="H20" s="250">
        <v>0</v>
      </c>
      <c r="I20" s="251"/>
      <c r="J20" s="229">
        <f>B20+D20+F20</f>
        <v>0</v>
      </c>
      <c r="K20" s="230"/>
      <c r="L20" s="229">
        <f>C20+E20+G20</f>
        <v>30</v>
      </c>
      <c r="M20" s="235"/>
      <c r="W20" s="178"/>
      <c r="X20" s="164" t="s">
        <v>42</v>
      </c>
      <c r="Y20" s="165">
        <f>C20</f>
        <v>15</v>
      </c>
      <c r="Z20" s="166">
        <f>B20</f>
        <v>0</v>
      </c>
      <c r="AA20" s="167">
        <f>E20</f>
        <v>15</v>
      </c>
      <c r="AB20" s="167">
        <f>D20</f>
        <v>0</v>
      </c>
      <c r="AC20" s="165">
        <f>G20</f>
        <v>0</v>
      </c>
      <c r="AD20" s="166">
        <f>F20</f>
        <v>0</v>
      </c>
      <c r="AE20" s="240">
        <v>2</v>
      </c>
      <c r="AF20" s="240"/>
      <c r="AG20" s="229">
        <f>L20</f>
        <v>30</v>
      </c>
      <c r="AH20" s="230"/>
      <c r="AI20" s="240">
        <f>J20</f>
        <v>0</v>
      </c>
      <c r="AJ20" s="235"/>
    </row>
    <row r="21" spans="1:43" ht="15.75" thickBot="1" x14ac:dyDescent="0.3">
      <c r="A21" s="153" t="s">
        <v>27</v>
      </c>
      <c r="B21" s="150"/>
      <c r="C21" s="156"/>
      <c r="D21" s="160"/>
      <c r="E21" s="161"/>
      <c r="F21" s="150"/>
      <c r="G21" s="161"/>
      <c r="H21" s="248"/>
      <c r="I21" s="249"/>
      <c r="J21" s="229">
        <f t="shared" ref="J21:J35" si="0">B21+D21+F21</f>
        <v>0</v>
      </c>
      <c r="K21" s="230"/>
      <c r="L21" s="229">
        <f t="shared" ref="L21:L35" si="1">C21+E21+G21</f>
        <v>0</v>
      </c>
      <c r="M21" s="235"/>
      <c r="W21" s="178"/>
      <c r="X21" s="168" t="s">
        <v>43</v>
      </c>
      <c r="Y21" s="169">
        <f>C24</f>
        <v>8</v>
      </c>
      <c r="Z21" s="170">
        <f>B24</f>
        <v>15</v>
      </c>
      <c r="AA21" s="171">
        <f>E24</f>
        <v>7</v>
      </c>
      <c r="AB21" s="171">
        <f>D24</f>
        <v>15</v>
      </c>
      <c r="AC21" s="169">
        <f>G24</f>
        <v>0</v>
      </c>
      <c r="AD21" s="170">
        <f>F24</f>
        <v>0</v>
      </c>
      <c r="AE21" s="225">
        <v>1</v>
      </c>
      <c r="AF21" s="225"/>
      <c r="AG21" s="231">
        <f>L24</f>
        <v>15</v>
      </c>
      <c r="AH21" s="232"/>
      <c r="AI21" s="225">
        <f>J24</f>
        <v>30</v>
      </c>
      <c r="AJ21" s="226"/>
    </row>
    <row r="22" spans="1:43" ht="15.75" thickBot="1" x14ac:dyDescent="0.3">
      <c r="A22" s="153" t="s">
        <v>28</v>
      </c>
      <c r="B22" s="150">
        <v>0</v>
      </c>
      <c r="C22" s="156">
        <v>15</v>
      </c>
      <c r="D22" s="160">
        <v>0</v>
      </c>
      <c r="E22" s="161">
        <v>15</v>
      </c>
      <c r="F22" s="150"/>
      <c r="G22" s="161"/>
      <c r="H22" s="244">
        <v>0</v>
      </c>
      <c r="I22" s="245"/>
      <c r="J22" s="229">
        <f t="shared" si="0"/>
        <v>0</v>
      </c>
      <c r="K22" s="230"/>
      <c r="L22" s="229">
        <f t="shared" si="1"/>
        <v>30</v>
      </c>
      <c r="M22" s="235"/>
      <c r="W22" s="178"/>
      <c r="X22" s="168" t="s">
        <v>44</v>
      </c>
      <c r="Y22" s="169">
        <f>C28</f>
        <v>9</v>
      </c>
      <c r="Z22" s="170">
        <f>B28</f>
        <v>15</v>
      </c>
      <c r="AA22" s="171">
        <f>E28</f>
        <v>6</v>
      </c>
      <c r="AB22" s="171">
        <f>D28</f>
        <v>15</v>
      </c>
      <c r="AC22" s="169">
        <f>G28</f>
        <v>0</v>
      </c>
      <c r="AD22" s="170">
        <f>F28</f>
        <v>0</v>
      </c>
      <c r="AE22" s="225">
        <v>1</v>
      </c>
      <c r="AF22" s="225"/>
      <c r="AG22" s="231"/>
      <c r="AH22" s="232"/>
      <c r="AI22" s="225"/>
      <c r="AJ22" s="226"/>
    </row>
    <row r="23" spans="1:43" ht="15.75" thickBot="1" x14ac:dyDescent="0.3">
      <c r="A23" s="153" t="s">
        <v>29</v>
      </c>
      <c r="B23" s="150">
        <v>0</v>
      </c>
      <c r="C23" s="156">
        <v>15</v>
      </c>
      <c r="D23" s="160">
        <v>0</v>
      </c>
      <c r="E23" s="161">
        <v>15</v>
      </c>
      <c r="F23" s="150"/>
      <c r="G23" s="161"/>
      <c r="H23" s="244">
        <v>0</v>
      </c>
      <c r="I23" s="245"/>
      <c r="J23" s="229">
        <f t="shared" si="0"/>
        <v>0</v>
      </c>
      <c r="K23" s="230"/>
      <c r="L23" s="229">
        <f t="shared" si="1"/>
        <v>30</v>
      </c>
      <c r="M23" s="235"/>
      <c r="W23" s="178"/>
      <c r="X23" s="168" t="s">
        <v>45</v>
      </c>
      <c r="Y23" s="169">
        <f>C32</f>
        <v>15</v>
      </c>
      <c r="Z23" s="170">
        <f>B32</f>
        <v>0</v>
      </c>
      <c r="AA23" s="171">
        <f>E32</f>
        <v>15</v>
      </c>
      <c r="AB23" s="171">
        <f>D32</f>
        <v>0</v>
      </c>
      <c r="AC23" s="169">
        <f>G32</f>
        <v>0</v>
      </c>
      <c r="AD23" s="170">
        <f>F32</f>
        <v>0</v>
      </c>
      <c r="AE23" s="225">
        <v>2</v>
      </c>
      <c r="AF23" s="225"/>
      <c r="AG23" s="231">
        <f>L32</f>
        <v>30</v>
      </c>
      <c r="AH23" s="232"/>
      <c r="AI23" s="225">
        <f>J32</f>
        <v>0</v>
      </c>
      <c r="AJ23" s="226"/>
    </row>
    <row r="24" spans="1:43" ht="15.75" thickBot="1" x14ac:dyDescent="0.3">
      <c r="A24" s="153" t="s">
        <v>30</v>
      </c>
      <c r="B24" s="150">
        <v>15</v>
      </c>
      <c r="C24" s="156">
        <v>8</v>
      </c>
      <c r="D24" s="160">
        <v>15</v>
      </c>
      <c r="E24" s="161">
        <v>7</v>
      </c>
      <c r="F24" s="150"/>
      <c r="G24" s="161"/>
      <c r="H24" s="244">
        <v>2</v>
      </c>
      <c r="I24" s="245"/>
      <c r="J24" s="229">
        <f t="shared" si="0"/>
        <v>30</v>
      </c>
      <c r="K24" s="230"/>
      <c r="L24" s="229">
        <f t="shared" si="1"/>
        <v>15</v>
      </c>
      <c r="M24" s="235"/>
      <c r="W24" s="178"/>
      <c r="X24" s="168" t="s">
        <v>46</v>
      </c>
      <c r="Y24" s="169">
        <f>C21</f>
        <v>0</v>
      </c>
      <c r="Z24" s="170">
        <f>B21</f>
        <v>0</v>
      </c>
      <c r="AA24" s="171">
        <f>E21</f>
        <v>0</v>
      </c>
      <c r="AB24" s="171">
        <f>D21</f>
        <v>0</v>
      </c>
      <c r="AC24" s="169">
        <f>G21</f>
        <v>0</v>
      </c>
      <c r="AD24" s="170">
        <f>F21</f>
        <v>0</v>
      </c>
      <c r="AE24" s="225"/>
      <c r="AF24" s="225"/>
      <c r="AG24" s="231">
        <f>L21</f>
        <v>0</v>
      </c>
      <c r="AH24" s="232"/>
      <c r="AI24" s="225">
        <f>J21</f>
        <v>0</v>
      </c>
      <c r="AJ24" s="226"/>
    </row>
    <row r="25" spans="1:43" ht="15.75" thickBot="1" x14ac:dyDescent="0.3">
      <c r="A25" s="153" t="s">
        <v>31</v>
      </c>
      <c r="B25" s="150">
        <v>15</v>
      </c>
      <c r="C25" s="156"/>
      <c r="D25" s="160">
        <v>15</v>
      </c>
      <c r="E25" s="161"/>
      <c r="F25" s="150"/>
      <c r="G25" s="161"/>
      <c r="H25" s="244">
        <v>2</v>
      </c>
      <c r="I25" s="245"/>
      <c r="J25" s="229">
        <f t="shared" si="0"/>
        <v>30</v>
      </c>
      <c r="K25" s="230"/>
      <c r="L25" s="229">
        <f t="shared" si="1"/>
        <v>0</v>
      </c>
      <c r="M25" s="235"/>
      <c r="W25" s="178"/>
      <c r="X25" s="168" t="s">
        <v>47</v>
      </c>
      <c r="Y25" s="169">
        <f>C25</f>
        <v>0</v>
      </c>
      <c r="Z25" s="170">
        <f>B25</f>
        <v>15</v>
      </c>
      <c r="AA25" s="171">
        <f>E25</f>
        <v>0</v>
      </c>
      <c r="AB25" s="171">
        <f>D25</f>
        <v>15</v>
      </c>
      <c r="AC25" s="169">
        <f>G25</f>
        <v>0</v>
      </c>
      <c r="AD25" s="170">
        <f>F25</f>
        <v>0</v>
      </c>
      <c r="AE25" s="225">
        <v>0</v>
      </c>
      <c r="AF25" s="225"/>
      <c r="AG25" s="231">
        <f>L25</f>
        <v>0</v>
      </c>
      <c r="AH25" s="232"/>
      <c r="AI25" s="225">
        <f>J25</f>
        <v>30</v>
      </c>
      <c r="AJ25" s="226"/>
    </row>
    <row r="26" spans="1:43" ht="15.75" thickBot="1" x14ac:dyDescent="0.3">
      <c r="A26" s="153" t="s">
        <v>32</v>
      </c>
      <c r="B26" s="150">
        <v>15</v>
      </c>
      <c r="C26" s="156">
        <v>3</v>
      </c>
      <c r="D26" s="160">
        <v>15</v>
      </c>
      <c r="E26" s="161">
        <v>4</v>
      </c>
      <c r="F26" s="150"/>
      <c r="G26" s="161"/>
      <c r="H26" s="244">
        <v>2</v>
      </c>
      <c r="I26" s="245"/>
      <c r="J26" s="229">
        <f t="shared" si="0"/>
        <v>30</v>
      </c>
      <c r="K26" s="230"/>
      <c r="L26" s="229">
        <f t="shared" si="1"/>
        <v>7</v>
      </c>
      <c r="M26" s="235"/>
      <c r="W26" s="178"/>
      <c r="X26" s="168" t="s">
        <v>48</v>
      </c>
      <c r="Y26" s="169">
        <f>C29</f>
        <v>0</v>
      </c>
      <c r="Z26" s="170">
        <f>B29</f>
        <v>15</v>
      </c>
      <c r="AA26" s="171">
        <f>E29</f>
        <v>0</v>
      </c>
      <c r="AB26" s="171">
        <f>D29</f>
        <v>15</v>
      </c>
      <c r="AC26" s="169">
        <f>G29</f>
        <v>0</v>
      </c>
      <c r="AD26" s="170">
        <f>F29</f>
        <v>0</v>
      </c>
      <c r="AE26" s="225">
        <v>0</v>
      </c>
      <c r="AF26" s="225"/>
      <c r="AG26" s="231">
        <f>L29</f>
        <v>0</v>
      </c>
      <c r="AH26" s="232"/>
      <c r="AI26" s="225">
        <f>J29</f>
        <v>30</v>
      </c>
      <c r="AJ26" s="226"/>
    </row>
    <row r="27" spans="1:43" ht="15.75" thickBot="1" x14ac:dyDescent="0.3">
      <c r="A27" s="153" t="s">
        <v>33</v>
      </c>
      <c r="B27" s="150">
        <v>15</v>
      </c>
      <c r="C27" s="156">
        <v>8</v>
      </c>
      <c r="D27" s="160">
        <v>13</v>
      </c>
      <c r="E27" s="161">
        <v>15</v>
      </c>
      <c r="F27" s="150">
        <v>11</v>
      </c>
      <c r="G27" s="161">
        <v>5</v>
      </c>
      <c r="H27" s="244">
        <v>2</v>
      </c>
      <c r="I27" s="245"/>
      <c r="J27" s="229">
        <f t="shared" si="0"/>
        <v>39</v>
      </c>
      <c r="K27" s="230"/>
      <c r="L27" s="229">
        <f t="shared" si="1"/>
        <v>28</v>
      </c>
      <c r="M27" s="235"/>
      <c r="W27" s="178"/>
      <c r="X27" s="168" t="s">
        <v>49</v>
      </c>
      <c r="Y27" s="169">
        <f>C33</f>
        <v>0</v>
      </c>
      <c r="Z27" s="170">
        <f>B33</f>
        <v>0</v>
      </c>
      <c r="AA27" s="171">
        <f>E33</f>
        <v>0</v>
      </c>
      <c r="AB27" s="171">
        <f>D33</f>
        <v>0</v>
      </c>
      <c r="AC27" s="169">
        <f>G33</f>
        <v>0</v>
      </c>
      <c r="AD27" s="170">
        <f>F33</f>
        <v>0</v>
      </c>
      <c r="AE27" s="225"/>
      <c r="AF27" s="225"/>
      <c r="AG27" s="231">
        <f>L33</f>
        <v>0</v>
      </c>
      <c r="AH27" s="232"/>
      <c r="AI27" s="225">
        <f>J33</f>
        <v>0</v>
      </c>
      <c r="AJ27" s="226"/>
    </row>
    <row r="28" spans="1:43" ht="15.75" thickBot="1" x14ac:dyDescent="0.3">
      <c r="A28" s="153" t="s">
        <v>34</v>
      </c>
      <c r="B28" s="150">
        <v>15</v>
      </c>
      <c r="C28" s="156">
        <v>9</v>
      </c>
      <c r="D28" s="160">
        <v>15</v>
      </c>
      <c r="E28" s="161">
        <v>6</v>
      </c>
      <c r="F28" s="150"/>
      <c r="G28" s="161"/>
      <c r="H28" s="244">
        <v>2</v>
      </c>
      <c r="I28" s="245"/>
      <c r="J28" s="229">
        <f t="shared" si="0"/>
        <v>30</v>
      </c>
      <c r="K28" s="230"/>
      <c r="L28" s="229">
        <f t="shared" si="1"/>
        <v>15</v>
      </c>
      <c r="M28" s="235"/>
      <c r="W28" s="178"/>
      <c r="X28" s="168" t="s">
        <v>50</v>
      </c>
      <c r="Y28" s="169">
        <f>C22</f>
        <v>15</v>
      </c>
      <c r="Z28" s="170">
        <f>B22</f>
        <v>0</v>
      </c>
      <c r="AA28" s="171">
        <f>E22</f>
        <v>15</v>
      </c>
      <c r="AB28" s="171">
        <f>D22</f>
        <v>0</v>
      </c>
      <c r="AC28" s="169">
        <f>G22</f>
        <v>0</v>
      </c>
      <c r="AD28" s="170">
        <f>F22</f>
        <v>0</v>
      </c>
      <c r="AE28" s="225">
        <v>2</v>
      </c>
      <c r="AF28" s="225"/>
      <c r="AG28" s="231">
        <f>L22</f>
        <v>30</v>
      </c>
      <c r="AH28" s="232"/>
      <c r="AI28" s="225">
        <f>J22</f>
        <v>0</v>
      </c>
      <c r="AJ28" s="226"/>
    </row>
    <row r="29" spans="1:43" ht="15.75" thickBot="1" x14ac:dyDescent="0.3">
      <c r="A29" s="153" t="s">
        <v>35</v>
      </c>
      <c r="B29" s="150">
        <v>15</v>
      </c>
      <c r="C29" s="156"/>
      <c r="D29" s="160">
        <v>15</v>
      </c>
      <c r="E29" s="161"/>
      <c r="F29" s="150"/>
      <c r="G29" s="161"/>
      <c r="H29" s="244">
        <v>2</v>
      </c>
      <c r="I29" s="245"/>
      <c r="J29" s="229">
        <f t="shared" si="0"/>
        <v>30</v>
      </c>
      <c r="K29" s="230"/>
      <c r="L29" s="229">
        <f t="shared" si="1"/>
        <v>0</v>
      </c>
      <c r="M29" s="235"/>
      <c r="W29" s="178"/>
      <c r="X29" s="168" t="s">
        <v>51</v>
      </c>
      <c r="Y29" s="169">
        <f>C26</f>
        <v>3</v>
      </c>
      <c r="Z29" s="170">
        <f>B26</f>
        <v>15</v>
      </c>
      <c r="AA29" s="171">
        <f>E26</f>
        <v>4</v>
      </c>
      <c r="AB29" s="171">
        <f>D26</f>
        <v>15</v>
      </c>
      <c r="AC29" s="169">
        <f>G26</f>
        <v>0</v>
      </c>
      <c r="AD29" s="170">
        <f>F26</f>
        <v>0</v>
      </c>
      <c r="AE29" s="225">
        <v>1</v>
      </c>
      <c r="AF29" s="225"/>
      <c r="AG29" s="231">
        <f>L26</f>
        <v>7</v>
      </c>
      <c r="AH29" s="232"/>
      <c r="AI29" s="225">
        <f>J26</f>
        <v>30</v>
      </c>
      <c r="AJ29" s="226"/>
    </row>
    <row r="30" spans="1:43" ht="15.75" thickBot="1" x14ac:dyDescent="0.3">
      <c r="A30" s="153" t="s">
        <v>36</v>
      </c>
      <c r="B30" s="150">
        <v>15</v>
      </c>
      <c r="C30" s="156">
        <v>7</v>
      </c>
      <c r="D30" s="160">
        <v>15</v>
      </c>
      <c r="E30" s="161">
        <v>6</v>
      </c>
      <c r="F30" s="150"/>
      <c r="G30" s="161"/>
      <c r="H30" s="244">
        <v>2</v>
      </c>
      <c r="I30" s="245"/>
      <c r="J30" s="229">
        <f t="shared" si="0"/>
        <v>30</v>
      </c>
      <c r="K30" s="230"/>
      <c r="L30" s="229">
        <f t="shared" si="1"/>
        <v>13</v>
      </c>
      <c r="M30" s="235"/>
      <c r="W30" s="178"/>
      <c r="X30" s="168" t="s">
        <v>52</v>
      </c>
      <c r="Y30" s="169">
        <f>C30</f>
        <v>7</v>
      </c>
      <c r="Z30" s="170">
        <f>B30</f>
        <v>15</v>
      </c>
      <c r="AA30" s="171">
        <f>E30</f>
        <v>6</v>
      </c>
      <c r="AB30" s="171">
        <f>D30</f>
        <v>15</v>
      </c>
      <c r="AC30" s="169">
        <f>G30</f>
        <v>0</v>
      </c>
      <c r="AD30" s="170">
        <f>F30</f>
        <v>0</v>
      </c>
      <c r="AE30" s="225">
        <v>1</v>
      </c>
      <c r="AF30" s="225"/>
      <c r="AG30" s="231">
        <f>L30</f>
        <v>13</v>
      </c>
      <c r="AH30" s="232"/>
      <c r="AI30" s="225">
        <f>J30</f>
        <v>30</v>
      </c>
      <c r="AJ30" s="226"/>
    </row>
    <row r="31" spans="1:43" ht="15.75" thickBot="1" x14ac:dyDescent="0.3">
      <c r="A31" s="153" t="s">
        <v>37</v>
      </c>
      <c r="B31" s="150">
        <v>15</v>
      </c>
      <c r="C31" s="156">
        <v>10</v>
      </c>
      <c r="D31" s="160">
        <v>11</v>
      </c>
      <c r="E31" s="161">
        <v>15</v>
      </c>
      <c r="F31" s="150">
        <v>20</v>
      </c>
      <c r="G31" s="161">
        <v>18</v>
      </c>
      <c r="H31" s="244">
        <v>2</v>
      </c>
      <c r="I31" s="245"/>
      <c r="J31" s="229">
        <f>B31+D31+F31</f>
        <v>46</v>
      </c>
      <c r="K31" s="230"/>
      <c r="L31" s="229">
        <f t="shared" si="1"/>
        <v>43</v>
      </c>
      <c r="M31" s="235"/>
      <c r="W31" s="178"/>
      <c r="X31" s="168" t="s">
        <v>53</v>
      </c>
      <c r="Y31" s="169">
        <f>C34</f>
        <v>15</v>
      </c>
      <c r="Z31" s="170">
        <f>B34</f>
        <v>0</v>
      </c>
      <c r="AA31" s="171">
        <f>E34</f>
        <v>15</v>
      </c>
      <c r="AB31" s="171">
        <f>D34</f>
        <v>0</v>
      </c>
      <c r="AC31" s="169">
        <f>G34</f>
        <v>0</v>
      </c>
      <c r="AD31" s="170">
        <f>F34</f>
        <v>0</v>
      </c>
      <c r="AE31" s="225">
        <v>2</v>
      </c>
      <c r="AF31" s="225"/>
      <c r="AG31" s="231">
        <f>L34</f>
        <v>30</v>
      </c>
      <c r="AH31" s="232"/>
      <c r="AI31" s="225">
        <f>J34</f>
        <v>0</v>
      </c>
      <c r="AJ31" s="226"/>
    </row>
    <row r="32" spans="1:43" ht="15.75" thickBot="1" x14ac:dyDescent="0.3">
      <c r="A32" s="153" t="s">
        <v>38</v>
      </c>
      <c r="B32" s="150">
        <v>0</v>
      </c>
      <c r="C32" s="156">
        <v>15</v>
      </c>
      <c r="D32" s="160">
        <v>0</v>
      </c>
      <c r="E32" s="161">
        <v>15</v>
      </c>
      <c r="F32" s="150"/>
      <c r="G32" s="161"/>
      <c r="H32" s="244">
        <v>0</v>
      </c>
      <c r="I32" s="245"/>
      <c r="J32" s="229">
        <f t="shared" si="0"/>
        <v>0</v>
      </c>
      <c r="K32" s="230"/>
      <c r="L32" s="229">
        <f t="shared" si="1"/>
        <v>30</v>
      </c>
      <c r="M32" s="235"/>
      <c r="W32" s="178"/>
      <c r="X32" s="168" t="s">
        <v>54</v>
      </c>
      <c r="Y32" s="169">
        <f>C23</f>
        <v>15</v>
      </c>
      <c r="Z32" s="170">
        <f>B23</f>
        <v>0</v>
      </c>
      <c r="AA32" s="171">
        <f>E23</f>
        <v>15</v>
      </c>
      <c r="AB32" s="171">
        <f>D23</f>
        <v>0</v>
      </c>
      <c r="AC32" s="169">
        <f>G23</f>
        <v>0</v>
      </c>
      <c r="AD32" s="170">
        <f>F23</f>
        <v>0</v>
      </c>
      <c r="AE32" s="225">
        <v>2</v>
      </c>
      <c r="AF32" s="225"/>
      <c r="AG32" s="231">
        <f>L23</f>
        <v>30</v>
      </c>
      <c r="AH32" s="232"/>
      <c r="AI32" s="225">
        <f>J23</f>
        <v>0</v>
      </c>
      <c r="AJ32" s="226"/>
    </row>
    <row r="33" spans="1:36" ht="15.75" thickBot="1" x14ac:dyDescent="0.3">
      <c r="A33" s="153" t="s">
        <v>39</v>
      </c>
      <c r="B33" s="150">
        <v>0</v>
      </c>
      <c r="C33" s="156"/>
      <c r="D33" s="160">
        <v>0</v>
      </c>
      <c r="E33" s="161"/>
      <c r="F33" s="150"/>
      <c r="G33" s="161"/>
      <c r="H33" s="244"/>
      <c r="I33" s="245"/>
      <c r="J33" s="229">
        <f t="shared" si="0"/>
        <v>0</v>
      </c>
      <c r="K33" s="230"/>
      <c r="L33" s="229">
        <f t="shared" si="1"/>
        <v>0</v>
      </c>
      <c r="M33" s="235"/>
      <c r="W33" s="178"/>
      <c r="X33" s="168" t="s">
        <v>55</v>
      </c>
      <c r="Y33" s="169">
        <f>C27</f>
        <v>8</v>
      </c>
      <c r="Z33" s="170">
        <f>B27</f>
        <v>15</v>
      </c>
      <c r="AA33" s="171">
        <f>E27</f>
        <v>15</v>
      </c>
      <c r="AB33" s="171">
        <f>D27</f>
        <v>13</v>
      </c>
      <c r="AC33" s="169">
        <f>G27</f>
        <v>5</v>
      </c>
      <c r="AD33" s="170">
        <f>F27</f>
        <v>11</v>
      </c>
      <c r="AE33" s="225">
        <v>1</v>
      </c>
      <c r="AF33" s="225"/>
      <c r="AG33" s="231">
        <f>L27</f>
        <v>28</v>
      </c>
      <c r="AH33" s="232"/>
      <c r="AI33" s="225">
        <f>J27</f>
        <v>39</v>
      </c>
      <c r="AJ33" s="226"/>
    </row>
    <row r="34" spans="1:36" ht="15.75" thickBot="1" x14ac:dyDescent="0.3">
      <c r="A34" s="153" t="s">
        <v>40</v>
      </c>
      <c r="B34" s="150">
        <v>0</v>
      </c>
      <c r="C34" s="156">
        <v>15</v>
      </c>
      <c r="D34" s="160">
        <v>0</v>
      </c>
      <c r="E34" s="161">
        <v>15</v>
      </c>
      <c r="F34" s="150"/>
      <c r="G34" s="161"/>
      <c r="H34" s="244">
        <v>0</v>
      </c>
      <c r="I34" s="245"/>
      <c r="J34" s="229">
        <f t="shared" si="0"/>
        <v>0</v>
      </c>
      <c r="K34" s="230"/>
      <c r="L34" s="229">
        <f t="shared" si="1"/>
        <v>30</v>
      </c>
      <c r="M34" s="235"/>
      <c r="W34" s="178"/>
      <c r="X34" s="168" t="s">
        <v>56</v>
      </c>
      <c r="Y34" s="169">
        <f>C31</f>
        <v>10</v>
      </c>
      <c r="Z34" s="170">
        <f>B31</f>
        <v>15</v>
      </c>
      <c r="AA34" s="171">
        <f>E31</f>
        <v>15</v>
      </c>
      <c r="AB34" s="171">
        <f>D31</f>
        <v>11</v>
      </c>
      <c r="AC34" s="169">
        <f>G31</f>
        <v>18</v>
      </c>
      <c r="AD34" s="170">
        <f>F31</f>
        <v>20</v>
      </c>
      <c r="AE34" s="225">
        <v>1</v>
      </c>
      <c r="AF34" s="225"/>
      <c r="AG34" s="231">
        <f>L31</f>
        <v>43</v>
      </c>
      <c r="AH34" s="232"/>
      <c r="AI34" s="225">
        <f>J31</f>
        <v>46</v>
      </c>
      <c r="AJ34" s="226"/>
    </row>
    <row r="35" spans="1:36" ht="15.75" thickBot="1" x14ac:dyDescent="0.3">
      <c r="A35" s="154" t="s">
        <v>41</v>
      </c>
      <c r="B35" s="151">
        <v>0</v>
      </c>
      <c r="C35" s="157">
        <v>15</v>
      </c>
      <c r="D35" s="162">
        <v>0</v>
      </c>
      <c r="E35" s="163">
        <v>15</v>
      </c>
      <c r="F35" s="151"/>
      <c r="G35" s="163"/>
      <c r="H35" s="246">
        <v>0</v>
      </c>
      <c r="I35" s="247"/>
      <c r="J35" s="241">
        <f t="shared" si="0"/>
        <v>0</v>
      </c>
      <c r="K35" s="243"/>
      <c r="L35" s="241">
        <f t="shared" si="1"/>
        <v>30</v>
      </c>
      <c r="M35" s="242"/>
      <c r="W35" s="178"/>
      <c r="X35" s="172" t="s">
        <v>57</v>
      </c>
      <c r="Y35" s="173">
        <f>C35</f>
        <v>15</v>
      </c>
      <c r="Z35" s="174">
        <f>B35</f>
        <v>0</v>
      </c>
      <c r="AA35" s="175">
        <f>E35</f>
        <v>15</v>
      </c>
      <c r="AB35" s="175">
        <f>D35</f>
        <v>0</v>
      </c>
      <c r="AC35" s="173">
        <f>G35</f>
        <v>0</v>
      </c>
      <c r="AD35" s="174">
        <f>F35</f>
        <v>0</v>
      </c>
      <c r="AE35" s="227">
        <v>2</v>
      </c>
      <c r="AF35" s="227"/>
      <c r="AG35" s="233">
        <f>L35</f>
        <v>30</v>
      </c>
      <c r="AH35" s="234"/>
      <c r="AI35" s="227">
        <f>J35</f>
        <v>0</v>
      </c>
      <c r="AJ35" s="228"/>
    </row>
    <row r="36" spans="1:36" ht="15.75" thickTop="1" x14ac:dyDescent="0.25"/>
  </sheetData>
  <mergeCells count="185">
    <mergeCell ref="A4:A5"/>
    <mergeCell ref="R4:R5"/>
    <mergeCell ref="S4:S5"/>
    <mergeCell ref="T4:T5"/>
    <mergeCell ref="X4:X5"/>
    <mergeCell ref="A1:T1"/>
    <mergeCell ref="X1:AQ1"/>
    <mergeCell ref="AO6:AO7"/>
    <mergeCell ref="AP6:AP7"/>
    <mergeCell ref="AQ6:AQ7"/>
    <mergeCell ref="D7:E7"/>
    <mergeCell ref="P7:Q7"/>
    <mergeCell ref="AA7:AB7"/>
    <mergeCell ref="AM7:AN7"/>
    <mergeCell ref="A6:A7"/>
    <mergeCell ref="R6:R7"/>
    <mergeCell ref="S6:S7"/>
    <mergeCell ref="T6:T7"/>
    <mergeCell ref="X6:X7"/>
    <mergeCell ref="F6:I7"/>
    <mergeCell ref="AC3:AF3"/>
    <mergeCell ref="AG3:AJ3"/>
    <mergeCell ref="AK3:AN3"/>
    <mergeCell ref="AP3:AQ3"/>
    <mergeCell ref="AO8:AO9"/>
    <mergeCell ref="AP8:AP9"/>
    <mergeCell ref="AQ8:AQ9"/>
    <mergeCell ref="D9:E9"/>
    <mergeCell ref="H9:I9"/>
    <mergeCell ref="AA9:AB9"/>
    <mergeCell ref="AE9:AF9"/>
    <mergeCell ref="A8:A9"/>
    <mergeCell ref="R8:R9"/>
    <mergeCell ref="S8:S9"/>
    <mergeCell ref="T8:T9"/>
    <mergeCell ref="X8:X9"/>
    <mergeCell ref="J21:K21"/>
    <mergeCell ref="L21:M21"/>
    <mergeCell ref="AE21:AF21"/>
    <mergeCell ref="AG21:AH21"/>
    <mergeCell ref="AI21:AJ21"/>
    <mergeCell ref="H20:I20"/>
    <mergeCell ref="J20:K20"/>
    <mergeCell ref="L20:M20"/>
    <mergeCell ref="AE20:AF20"/>
    <mergeCell ref="AG20:AH20"/>
    <mergeCell ref="AI20:AJ20"/>
    <mergeCell ref="AG24:AH24"/>
    <mergeCell ref="AI24:AJ24"/>
    <mergeCell ref="H23:I23"/>
    <mergeCell ref="J23:K23"/>
    <mergeCell ref="L23:M23"/>
    <mergeCell ref="AE23:AF23"/>
    <mergeCell ref="AG23:AH23"/>
    <mergeCell ref="AI23:AJ23"/>
    <mergeCell ref="H22:I22"/>
    <mergeCell ref="J22:K22"/>
    <mergeCell ref="L22:M22"/>
    <mergeCell ref="AE22:AF22"/>
    <mergeCell ref="AG22:AH22"/>
    <mergeCell ref="AI22:AJ22"/>
    <mergeCell ref="AG27:AH27"/>
    <mergeCell ref="AI27:AJ27"/>
    <mergeCell ref="H26:I26"/>
    <mergeCell ref="J26:K26"/>
    <mergeCell ref="L26:M26"/>
    <mergeCell ref="AE26:AF26"/>
    <mergeCell ref="AG26:AH26"/>
    <mergeCell ref="AI26:AJ26"/>
    <mergeCell ref="H25:I25"/>
    <mergeCell ref="J25:K25"/>
    <mergeCell ref="L25:M25"/>
    <mergeCell ref="AE25:AF25"/>
    <mergeCell ref="AG25:AH25"/>
    <mergeCell ref="AI25:AJ25"/>
    <mergeCell ref="AG30:AH30"/>
    <mergeCell ref="AI30:AJ30"/>
    <mergeCell ref="H29:I29"/>
    <mergeCell ref="J29:K29"/>
    <mergeCell ref="L29:M29"/>
    <mergeCell ref="AE29:AF29"/>
    <mergeCell ref="AG29:AH29"/>
    <mergeCell ref="AI29:AJ29"/>
    <mergeCell ref="H28:I28"/>
    <mergeCell ref="J28:K28"/>
    <mergeCell ref="L28:M28"/>
    <mergeCell ref="AE28:AF28"/>
    <mergeCell ref="AG28:AH28"/>
    <mergeCell ref="AI28:AJ28"/>
    <mergeCell ref="AG33:AH33"/>
    <mergeCell ref="AI33:AJ33"/>
    <mergeCell ref="H32:I32"/>
    <mergeCell ref="J32:K32"/>
    <mergeCell ref="L32:M32"/>
    <mergeCell ref="AE32:AF32"/>
    <mergeCell ref="AG32:AH32"/>
    <mergeCell ref="AI32:AJ32"/>
    <mergeCell ref="H31:I31"/>
    <mergeCell ref="J31:K31"/>
    <mergeCell ref="L31:M31"/>
    <mergeCell ref="AE31:AF31"/>
    <mergeCell ref="AG31:AH31"/>
    <mergeCell ref="AI31:AJ31"/>
    <mergeCell ref="AE5:AF5"/>
    <mergeCell ref="B3:E3"/>
    <mergeCell ref="F3:I3"/>
    <mergeCell ref="J3:M3"/>
    <mergeCell ref="N3:Q3"/>
    <mergeCell ref="S3:T3"/>
    <mergeCell ref="Y3:AB3"/>
    <mergeCell ref="H33:I33"/>
    <mergeCell ref="J33:K33"/>
    <mergeCell ref="L33:M33"/>
    <mergeCell ref="AE33:AF33"/>
    <mergeCell ref="H30:I30"/>
    <mergeCell ref="J30:K30"/>
    <mergeCell ref="L30:M30"/>
    <mergeCell ref="AE30:AF30"/>
    <mergeCell ref="H27:I27"/>
    <mergeCell ref="J27:K27"/>
    <mergeCell ref="L27:M27"/>
    <mergeCell ref="AE27:AF27"/>
    <mergeCell ref="H24:I24"/>
    <mergeCell ref="J24:K24"/>
    <mergeCell ref="L24:M24"/>
    <mergeCell ref="AE24:AF24"/>
    <mergeCell ref="H21:I21"/>
    <mergeCell ref="AO4:AO5"/>
    <mergeCell ref="AP4:AP5"/>
    <mergeCell ref="AQ4:AQ5"/>
    <mergeCell ref="L5:M5"/>
    <mergeCell ref="P5:Q5"/>
    <mergeCell ref="AI5:AJ5"/>
    <mergeCell ref="AM5:AN5"/>
    <mergeCell ref="AM9:AN9"/>
    <mergeCell ref="A10:A11"/>
    <mergeCell ref="N10:Q11"/>
    <mergeCell ref="R10:R11"/>
    <mergeCell ref="S10:S11"/>
    <mergeCell ref="T10:T11"/>
    <mergeCell ref="X10:X11"/>
    <mergeCell ref="AK10:AN11"/>
    <mergeCell ref="AC6:AF7"/>
    <mergeCell ref="L7:M7"/>
    <mergeCell ref="AI7:AJ7"/>
    <mergeCell ref="J8:M9"/>
    <mergeCell ref="AG8:AJ9"/>
    <mergeCell ref="P9:Q9"/>
    <mergeCell ref="B4:E5"/>
    <mergeCell ref="Y4:AB5"/>
    <mergeCell ref="H5:I5"/>
    <mergeCell ref="B19:C19"/>
    <mergeCell ref="D19:E19"/>
    <mergeCell ref="F19:G19"/>
    <mergeCell ref="Y19:Z19"/>
    <mergeCell ref="AA19:AB19"/>
    <mergeCell ref="AC19:AD19"/>
    <mergeCell ref="AO10:AO11"/>
    <mergeCell ref="AP10:AP11"/>
    <mergeCell ref="AQ10:AQ11"/>
    <mergeCell ref="D11:E11"/>
    <mergeCell ref="H11:I11"/>
    <mergeCell ref="L11:M11"/>
    <mergeCell ref="AA11:AB11"/>
    <mergeCell ref="AE11:AF11"/>
    <mergeCell ref="AI11:AJ11"/>
    <mergeCell ref="H19:I19"/>
    <mergeCell ref="J19:K19"/>
    <mergeCell ref="L19:M19"/>
    <mergeCell ref="AE19:AF19"/>
    <mergeCell ref="AG19:AH19"/>
    <mergeCell ref="AI19:AJ19"/>
    <mergeCell ref="A17:AJ17"/>
    <mergeCell ref="H35:I35"/>
    <mergeCell ref="J35:K35"/>
    <mergeCell ref="L35:M35"/>
    <mergeCell ref="AE35:AF35"/>
    <mergeCell ref="AG35:AH35"/>
    <mergeCell ref="AI35:AJ35"/>
    <mergeCell ref="H34:I34"/>
    <mergeCell ref="J34:K34"/>
    <mergeCell ref="L34:M34"/>
    <mergeCell ref="AE34:AF34"/>
    <mergeCell ref="AG34:AH34"/>
    <mergeCell ref="AI34:AJ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Zeros="0" topLeftCell="A7" workbookViewId="0">
      <selection activeCell="P7" sqref="P7"/>
    </sheetView>
  </sheetViews>
  <sheetFormatPr defaultRowHeight="15" x14ac:dyDescent="0.25"/>
  <cols>
    <col min="1" max="1" width="13.42578125" customWidth="1"/>
    <col min="2" max="2" width="4.42578125" customWidth="1"/>
    <col min="3" max="3" width="4.28515625" customWidth="1"/>
    <col min="4" max="4" width="6.7109375" customWidth="1"/>
    <col min="5" max="5" width="6.85546875" customWidth="1"/>
    <col min="9" max="9" width="9.85546875" customWidth="1"/>
  </cols>
  <sheetData>
    <row r="1" spans="1:11" ht="54" customHeight="1" x14ac:dyDescent="0.25">
      <c r="A1" s="219" t="s">
        <v>100</v>
      </c>
      <c r="B1" s="219"/>
      <c r="C1" s="219"/>
      <c r="D1" s="219"/>
      <c r="E1" s="219"/>
      <c r="F1" s="219"/>
    </row>
    <row r="2" spans="1:11" ht="15.75" thickBot="1" x14ac:dyDescent="0.3"/>
    <row r="3" spans="1:11" ht="57.75" customHeight="1" thickTop="1" thickBot="1" x14ac:dyDescent="0.3">
      <c r="A3" s="1" t="s">
        <v>0</v>
      </c>
      <c r="B3" s="222" t="s">
        <v>1</v>
      </c>
      <c r="C3" s="223"/>
      <c r="D3" s="220" t="s">
        <v>3</v>
      </c>
      <c r="E3" s="221"/>
      <c r="F3" s="2" t="s">
        <v>4</v>
      </c>
      <c r="H3" s="3" t="s">
        <v>5</v>
      </c>
      <c r="I3" s="177" t="s">
        <v>6</v>
      </c>
      <c r="J3" s="177" t="s">
        <v>7</v>
      </c>
      <c r="K3" s="5" t="s">
        <v>8</v>
      </c>
    </row>
    <row r="4" spans="1:11" ht="16.5" customHeight="1" thickTop="1" thickBot="1" x14ac:dyDescent="0.3">
      <c r="A4" s="214" t="s">
        <v>99</v>
      </c>
      <c r="B4" s="189">
        <f>'Tab wyników S-1'!R4</f>
        <v>9</v>
      </c>
      <c r="C4" s="190"/>
      <c r="D4" s="195">
        <f>'Tab wyników S-1'!S4:S5</f>
        <v>171</v>
      </c>
      <c r="E4" s="198">
        <f>'Tab wyników S-1'!T4:T5</f>
        <v>221</v>
      </c>
      <c r="F4" s="201" t="s">
        <v>204</v>
      </c>
      <c r="H4" s="185"/>
      <c r="I4" s="183"/>
      <c r="J4" s="183" t="e">
        <f>H4/I4</f>
        <v>#DIV/0!</v>
      </c>
      <c r="K4" s="184">
        <f>D4/E4</f>
        <v>0.77375565610859731</v>
      </c>
    </row>
    <row r="5" spans="1:11" ht="15.75" customHeight="1" thickBot="1" x14ac:dyDescent="0.3">
      <c r="A5" s="215"/>
      <c r="B5" s="191"/>
      <c r="C5" s="192"/>
      <c r="D5" s="196"/>
      <c r="E5" s="199"/>
      <c r="F5" s="202"/>
      <c r="H5" s="185"/>
      <c r="I5" s="183"/>
      <c r="J5" s="183"/>
      <c r="K5" s="184"/>
    </row>
    <row r="6" spans="1:11" ht="15.75" customHeight="1" thickBot="1" x14ac:dyDescent="0.3">
      <c r="A6" s="215"/>
      <c r="B6" s="191"/>
      <c r="C6" s="192"/>
      <c r="D6" s="196"/>
      <c r="E6" s="199"/>
      <c r="F6" s="202"/>
      <c r="H6" s="185"/>
      <c r="I6" s="183"/>
      <c r="J6" s="183"/>
      <c r="K6" s="184"/>
    </row>
    <row r="7" spans="1:11" ht="15.75" customHeight="1" thickBot="1" x14ac:dyDescent="0.3">
      <c r="A7" s="216"/>
      <c r="B7" s="193"/>
      <c r="C7" s="194"/>
      <c r="D7" s="197"/>
      <c r="E7" s="200"/>
      <c r="F7" s="203"/>
      <c r="H7" s="185"/>
      <c r="I7" s="183"/>
      <c r="J7" s="183"/>
      <c r="K7" s="184"/>
    </row>
    <row r="8" spans="1:11" ht="16.5" customHeight="1" thickTop="1" thickBot="1" x14ac:dyDescent="0.3">
      <c r="A8" s="214" t="s">
        <v>98</v>
      </c>
      <c r="B8" s="189">
        <f>'Tab wyników S-1'!R6</f>
        <v>13</v>
      </c>
      <c r="C8" s="190"/>
      <c r="D8" s="207">
        <f>'Tab wyników S-1'!S6</f>
        <v>225</v>
      </c>
      <c r="E8" s="209">
        <f>'Tab wyników S-1'!T6</f>
        <v>164</v>
      </c>
      <c r="F8" s="201" t="s">
        <v>200</v>
      </c>
      <c r="H8" s="185">
        <v>13</v>
      </c>
      <c r="I8" s="183">
        <v>3</v>
      </c>
      <c r="J8" s="183">
        <f t="shared" ref="J8" si="0">H8/I8</f>
        <v>4.333333333333333</v>
      </c>
      <c r="K8" s="184">
        <f t="shared" ref="K8" si="1">D8/E8</f>
        <v>1.3719512195121952</v>
      </c>
    </row>
    <row r="9" spans="1:11" ht="15.75" customHeight="1" thickBot="1" x14ac:dyDescent="0.3">
      <c r="A9" s="215"/>
      <c r="B9" s="191"/>
      <c r="C9" s="192"/>
      <c r="D9" s="208"/>
      <c r="E9" s="210"/>
      <c r="F9" s="202"/>
      <c r="H9" s="185"/>
      <c r="I9" s="183"/>
      <c r="J9" s="183"/>
      <c r="K9" s="184"/>
    </row>
    <row r="10" spans="1:11" ht="15.75" customHeight="1" thickBot="1" x14ac:dyDescent="0.3">
      <c r="A10" s="215"/>
      <c r="B10" s="191"/>
      <c r="C10" s="192"/>
      <c r="D10" s="208"/>
      <c r="E10" s="210"/>
      <c r="F10" s="202"/>
      <c r="H10" s="185"/>
      <c r="I10" s="183"/>
      <c r="J10" s="183"/>
      <c r="K10" s="184"/>
    </row>
    <row r="11" spans="1:11" ht="15.75" customHeight="1" thickBot="1" x14ac:dyDescent="0.3">
      <c r="A11" s="216"/>
      <c r="B11" s="193"/>
      <c r="C11" s="194"/>
      <c r="D11" s="217"/>
      <c r="E11" s="218"/>
      <c r="F11" s="203"/>
      <c r="H11" s="185"/>
      <c r="I11" s="183"/>
      <c r="J11" s="183"/>
      <c r="K11" s="184"/>
    </row>
    <row r="12" spans="1:11" ht="16.5" customHeight="1" thickTop="1" thickBot="1" x14ac:dyDescent="0.3">
      <c r="A12" s="214" t="s">
        <v>97</v>
      </c>
      <c r="B12" s="189">
        <f>'Tab wyników S-1'!R8</f>
        <v>8</v>
      </c>
      <c r="C12" s="190"/>
      <c r="D12" s="207">
        <f>'Tab wyników S-1'!S8</f>
        <v>180</v>
      </c>
      <c r="E12" s="209">
        <f>'Tab wyników S-1'!T8</f>
        <v>228</v>
      </c>
      <c r="F12" s="201" t="s">
        <v>205</v>
      </c>
      <c r="H12" s="185"/>
      <c r="I12" s="183"/>
      <c r="J12" s="183" t="e">
        <f t="shared" ref="J12" si="2">H12/I12</f>
        <v>#DIV/0!</v>
      </c>
      <c r="K12" s="184">
        <f t="shared" ref="K12" si="3">D12/E12</f>
        <v>0.78947368421052633</v>
      </c>
    </row>
    <row r="13" spans="1:11" ht="15.75" customHeight="1" thickBot="1" x14ac:dyDescent="0.3">
      <c r="A13" s="215"/>
      <c r="B13" s="191"/>
      <c r="C13" s="192"/>
      <c r="D13" s="208"/>
      <c r="E13" s="210"/>
      <c r="F13" s="202"/>
      <c r="H13" s="185"/>
      <c r="I13" s="183"/>
      <c r="J13" s="183"/>
      <c r="K13" s="184"/>
    </row>
    <row r="14" spans="1:11" ht="15.75" customHeight="1" thickBot="1" x14ac:dyDescent="0.3">
      <c r="A14" s="215"/>
      <c r="B14" s="191"/>
      <c r="C14" s="192"/>
      <c r="D14" s="208"/>
      <c r="E14" s="210"/>
      <c r="F14" s="202"/>
      <c r="H14" s="185"/>
      <c r="I14" s="183"/>
      <c r="J14" s="183"/>
      <c r="K14" s="184"/>
    </row>
    <row r="15" spans="1:11" ht="15.75" customHeight="1" thickBot="1" x14ac:dyDescent="0.3">
      <c r="A15" s="216"/>
      <c r="B15" s="193"/>
      <c r="C15" s="194"/>
      <c r="D15" s="208"/>
      <c r="E15" s="210"/>
      <c r="F15" s="202"/>
      <c r="H15" s="185"/>
      <c r="I15" s="183"/>
      <c r="J15" s="183"/>
      <c r="K15" s="184"/>
    </row>
    <row r="16" spans="1:11" ht="16.5" customHeight="1" thickTop="1" thickBot="1" x14ac:dyDescent="0.3">
      <c r="A16" s="214" t="s">
        <v>96</v>
      </c>
      <c r="B16" s="189">
        <f>'Tab wyników S-1'!R10</f>
        <v>7</v>
      </c>
      <c r="C16" s="190"/>
      <c r="D16" s="213">
        <f>'Tab wyników S-1'!S10</f>
        <v>119</v>
      </c>
      <c r="E16" s="212">
        <f>'Tab wyników S-1'!T10</f>
        <v>221</v>
      </c>
      <c r="F16" s="211" t="s">
        <v>206</v>
      </c>
      <c r="H16" s="186"/>
      <c r="I16" s="204"/>
      <c r="J16" s="183" t="e">
        <f t="shared" ref="J16" si="4">H16/I16</f>
        <v>#DIV/0!</v>
      </c>
      <c r="K16" s="184">
        <f t="shared" ref="K16" si="5">D16/E16</f>
        <v>0.53846153846153844</v>
      </c>
    </row>
    <row r="17" spans="1:11" ht="16.5" customHeight="1" thickTop="1" thickBot="1" x14ac:dyDescent="0.3">
      <c r="A17" s="215"/>
      <c r="B17" s="191"/>
      <c r="C17" s="192"/>
      <c r="D17" s="213"/>
      <c r="E17" s="212"/>
      <c r="F17" s="211"/>
      <c r="H17" s="187"/>
      <c r="I17" s="205"/>
      <c r="J17" s="183"/>
      <c r="K17" s="184"/>
    </row>
    <row r="18" spans="1:11" ht="16.5" customHeight="1" thickTop="1" thickBot="1" x14ac:dyDescent="0.3">
      <c r="A18" s="215"/>
      <c r="B18" s="191"/>
      <c r="C18" s="192"/>
      <c r="D18" s="213"/>
      <c r="E18" s="212"/>
      <c r="F18" s="211"/>
      <c r="H18" s="187"/>
      <c r="I18" s="205"/>
      <c r="J18" s="183"/>
      <c r="K18" s="184"/>
    </row>
    <row r="19" spans="1:11" ht="16.5" customHeight="1" thickTop="1" thickBot="1" x14ac:dyDescent="0.3">
      <c r="A19" s="216"/>
      <c r="B19" s="193"/>
      <c r="C19" s="194"/>
      <c r="D19" s="213"/>
      <c r="E19" s="212"/>
      <c r="F19" s="211"/>
      <c r="H19" s="188"/>
      <c r="I19" s="206"/>
      <c r="J19" s="183"/>
      <c r="K19" s="184"/>
    </row>
    <row r="20" spans="1:11" ht="16.5" customHeight="1" thickTop="1" thickBot="1" x14ac:dyDescent="0.3">
      <c r="A20" s="214" t="s">
        <v>95</v>
      </c>
      <c r="B20" s="189">
        <f>'Tab wyników S-1'!AO4</f>
        <v>12</v>
      </c>
      <c r="C20" s="190"/>
      <c r="D20" s="213">
        <f>'Tab wyników S-1'!AP4</f>
        <v>169</v>
      </c>
      <c r="E20" s="212">
        <f>'Tab wyników S-1'!AQ4</f>
        <v>146</v>
      </c>
      <c r="F20" s="211" t="s">
        <v>201</v>
      </c>
      <c r="H20" s="186"/>
      <c r="I20" s="204"/>
      <c r="J20" s="183" t="e">
        <f t="shared" ref="J20" si="6">H20/I20</f>
        <v>#DIV/0!</v>
      </c>
      <c r="K20" s="184">
        <f t="shared" ref="K20" si="7">D20/E20</f>
        <v>1.1575342465753424</v>
      </c>
    </row>
    <row r="21" spans="1:11" ht="16.5" customHeight="1" thickTop="1" thickBot="1" x14ac:dyDescent="0.3">
      <c r="A21" s="215"/>
      <c r="B21" s="191"/>
      <c r="C21" s="192"/>
      <c r="D21" s="213"/>
      <c r="E21" s="212"/>
      <c r="F21" s="211"/>
      <c r="H21" s="187"/>
      <c r="I21" s="205"/>
      <c r="J21" s="183"/>
      <c r="K21" s="184"/>
    </row>
    <row r="22" spans="1:11" ht="16.5" customHeight="1" thickTop="1" thickBot="1" x14ac:dyDescent="0.3">
      <c r="A22" s="215"/>
      <c r="B22" s="191"/>
      <c r="C22" s="192"/>
      <c r="D22" s="213"/>
      <c r="E22" s="212"/>
      <c r="F22" s="211"/>
      <c r="H22" s="187"/>
      <c r="I22" s="205"/>
      <c r="J22" s="183"/>
      <c r="K22" s="184"/>
    </row>
    <row r="23" spans="1:11" ht="16.5" customHeight="1" thickTop="1" thickBot="1" x14ac:dyDescent="0.3">
      <c r="A23" s="216"/>
      <c r="B23" s="193"/>
      <c r="C23" s="194"/>
      <c r="D23" s="213"/>
      <c r="E23" s="212"/>
      <c r="F23" s="211"/>
      <c r="H23" s="188"/>
      <c r="I23" s="206"/>
      <c r="J23" s="183"/>
      <c r="K23" s="184"/>
    </row>
    <row r="24" spans="1:11" ht="16.5" customHeight="1" thickTop="1" thickBot="1" x14ac:dyDescent="0.3">
      <c r="A24" s="224" t="s">
        <v>94</v>
      </c>
      <c r="B24" s="189">
        <f>'Tab wyników S-1'!AO6</f>
        <v>11</v>
      </c>
      <c r="C24" s="190"/>
      <c r="D24" s="213">
        <f>'Tab wyników S-1'!AP6</f>
        <v>190</v>
      </c>
      <c r="E24" s="212">
        <f>'Tab wyników S-1'!AQ6</f>
        <v>192</v>
      </c>
      <c r="F24" s="211" t="s">
        <v>203</v>
      </c>
      <c r="H24" s="186">
        <v>8</v>
      </c>
      <c r="I24" s="204">
        <v>8</v>
      </c>
      <c r="J24" s="183">
        <f t="shared" ref="J24" si="8">H24/I24</f>
        <v>1</v>
      </c>
      <c r="K24" s="184">
        <f t="shared" ref="K24" si="9">D24/E24</f>
        <v>0.98958333333333337</v>
      </c>
    </row>
    <row r="25" spans="1:11" ht="16.5" customHeight="1" thickTop="1" thickBot="1" x14ac:dyDescent="0.3">
      <c r="A25" s="224"/>
      <c r="B25" s="191"/>
      <c r="C25" s="192"/>
      <c r="D25" s="213"/>
      <c r="E25" s="212"/>
      <c r="F25" s="211"/>
      <c r="H25" s="187"/>
      <c r="I25" s="205"/>
      <c r="J25" s="183"/>
      <c r="K25" s="184"/>
    </row>
    <row r="26" spans="1:11" ht="16.5" customHeight="1" thickTop="1" thickBot="1" x14ac:dyDescent="0.3">
      <c r="A26" s="224"/>
      <c r="B26" s="191"/>
      <c r="C26" s="192"/>
      <c r="D26" s="213"/>
      <c r="E26" s="212"/>
      <c r="F26" s="211"/>
      <c r="H26" s="187"/>
      <c r="I26" s="205"/>
      <c r="J26" s="183"/>
      <c r="K26" s="184"/>
    </row>
    <row r="27" spans="1:11" ht="16.5" customHeight="1" thickTop="1" thickBot="1" x14ac:dyDescent="0.3">
      <c r="A27" s="224"/>
      <c r="B27" s="193"/>
      <c r="C27" s="194"/>
      <c r="D27" s="213"/>
      <c r="E27" s="212"/>
      <c r="F27" s="211"/>
      <c r="H27" s="188"/>
      <c r="I27" s="206"/>
      <c r="J27" s="183"/>
      <c r="K27" s="184"/>
    </row>
    <row r="28" spans="1:11" ht="16.5" customHeight="1" thickTop="1" thickBot="1" x14ac:dyDescent="0.3">
      <c r="A28" s="214" t="s">
        <v>93</v>
      </c>
      <c r="B28" s="189">
        <f>'Tab wyników S-1'!AO8</f>
        <v>11</v>
      </c>
      <c r="C28" s="190"/>
      <c r="D28" s="208">
        <f>'Tab wyników S-1'!AP8</f>
        <v>214</v>
      </c>
      <c r="E28" s="210">
        <f>'Tab wyników S-1'!AQ8</f>
        <v>177</v>
      </c>
      <c r="F28" s="202" t="s">
        <v>202</v>
      </c>
      <c r="H28" s="186">
        <v>9</v>
      </c>
      <c r="I28" s="204">
        <v>8</v>
      </c>
      <c r="J28" s="183">
        <f t="shared" ref="J28" si="10">H28/I28</f>
        <v>1.125</v>
      </c>
      <c r="K28" s="184">
        <f t="shared" ref="K28" si="11">D28/E28</f>
        <v>1.2090395480225988</v>
      </c>
    </row>
    <row r="29" spans="1:11" ht="15.75" customHeight="1" thickBot="1" x14ac:dyDescent="0.3">
      <c r="A29" s="215"/>
      <c r="B29" s="191"/>
      <c r="C29" s="192"/>
      <c r="D29" s="208"/>
      <c r="E29" s="210"/>
      <c r="F29" s="202"/>
      <c r="H29" s="187"/>
      <c r="I29" s="205"/>
      <c r="J29" s="183"/>
      <c r="K29" s="184"/>
    </row>
    <row r="30" spans="1:11" ht="15.75" customHeight="1" thickBot="1" x14ac:dyDescent="0.3">
      <c r="A30" s="215"/>
      <c r="B30" s="191"/>
      <c r="C30" s="192"/>
      <c r="D30" s="208"/>
      <c r="E30" s="210"/>
      <c r="F30" s="202"/>
      <c r="H30" s="187"/>
      <c r="I30" s="205"/>
      <c r="J30" s="183"/>
      <c r="K30" s="184"/>
    </row>
    <row r="31" spans="1:11" ht="15.75" customHeight="1" thickBot="1" x14ac:dyDescent="0.3">
      <c r="A31" s="216"/>
      <c r="B31" s="193"/>
      <c r="C31" s="194"/>
      <c r="D31" s="217"/>
      <c r="E31" s="218"/>
      <c r="F31" s="203"/>
      <c r="H31" s="188"/>
      <c r="I31" s="206"/>
      <c r="J31" s="183"/>
      <c r="K31" s="184"/>
    </row>
    <row r="32" spans="1:11" ht="16.5" customHeight="1" thickTop="1" thickBot="1" x14ac:dyDescent="0.3">
      <c r="A32" s="214" t="s">
        <v>92</v>
      </c>
      <c r="B32" s="189">
        <f>'Tab wyników S-1'!AO10</f>
        <v>13</v>
      </c>
      <c r="C32" s="190"/>
      <c r="D32" s="207">
        <f>'Tab wyników S-1'!AP10</f>
        <v>214</v>
      </c>
      <c r="E32" s="209">
        <f>'Tab wyników S-1'!AQ10</f>
        <v>148</v>
      </c>
      <c r="F32" s="201" t="s">
        <v>199</v>
      </c>
      <c r="H32" s="185">
        <v>13</v>
      </c>
      <c r="I32" s="183">
        <v>2</v>
      </c>
      <c r="J32" s="183">
        <f t="shared" ref="J32" si="12">H32/I32</f>
        <v>6.5</v>
      </c>
      <c r="K32" s="184">
        <f t="shared" ref="K32" si="13">D32/E32</f>
        <v>1.4459459459459461</v>
      </c>
    </row>
    <row r="33" spans="1:11" ht="15.75" customHeight="1" thickBot="1" x14ac:dyDescent="0.3">
      <c r="A33" s="215"/>
      <c r="B33" s="191"/>
      <c r="C33" s="192"/>
      <c r="D33" s="208"/>
      <c r="E33" s="210"/>
      <c r="F33" s="202"/>
      <c r="H33" s="185"/>
      <c r="I33" s="183"/>
      <c r="J33" s="183"/>
      <c r="K33" s="184"/>
    </row>
    <row r="34" spans="1:11" ht="15.75" customHeight="1" thickBot="1" x14ac:dyDescent="0.3">
      <c r="A34" s="215"/>
      <c r="B34" s="191"/>
      <c r="C34" s="192"/>
      <c r="D34" s="208"/>
      <c r="E34" s="210"/>
      <c r="F34" s="202"/>
      <c r="H34" s="185"/>
      <c r="I34" s="183"/>
      <c r="J34" s="183"/>
      <c r="K34" s="184"/>
    </row>
    <row r="35" spans="1:11" ht="15.75" customHeight="1" thickBot="1" x14ac:dyDescent="0.3">
      <c r="A35" s="216"/>
      <c r="B35" s="193"/>
      <c r="C35" s="194"/>
      <c r="D35" s="217"/>
      <c r="E35" s="218"/>
      <c r="F35" s="203"/>
      <c r="H35" s="185"/>
      <c r="I35" s="183"/>
      <c r="J35" s="183"/>
      <c r="K35" s="184"/>
    </row>
    <row r="36" spans="1:11" ht="15.75" thickTop="1" x14ac:dyDescent="0.25"/>
  </sheetData>
  <mergeCells count="75">
    <mergeCell ref="A1:F1"/>
    <mergeCell ref="B3:C3"/>
    <mergeCell ref="D3:E3"/>
    <mergeCell ref="A4:A7"/>
    <mergeCell ref="B4:C7"/>
    <mergeCell ref="D4:D7"/>
    <mergeCell ref="E4:E7"/>
    <mergeCell ref="F4:F7"/>
    <mergeCell ref="K4:K7"/>
    <mergeCell ref="A8:A11"/>
    <mergeCell ref="B8:C11"/>
    <mergeCell ref="D8:D11"/>
    <mergeCell ref="E8:E11"/>
    <mergeCell ref="F8:F11"/>
    <mergeCell ref="H8:H11"/>
    <mergeCell ref="I8:I11"/>
    <mergeCell ref="J8:J11"/>
    <mergeCell ref="K8:K11"/>
    <mergeCell ref="H4:H7"/>
    <mergeCell ref="I4:I7"/>
    <mergeCell ref="J4:J7"/>
    <mergeCell ref="H12:H15"/>
    <mergeCell ref="I12:I15"/>
    <mergeCell ref="J12:J15"/>
    <mergeCell ref="K12:K15"/>
    <mergeCell ref="A16:A19"/>
    <mergeCell ref="B16:C19"/>
    <mergeCell ref="D16:D19"/>
    <mergeCell ref="E16:E19"/>
    <mergeCell ref="F16:F19"/>
    <mergeCell ref="H16:H19"/>
    <mergeCell ref="I16:I19"/>
    <mergeCell ref="J16:J19"/>
    <mergeCell ref="K16:K19"/>
    <mergeCell ref="A12:A15"/>
    <mergeCell ref="B12:C15"/>
    <mergeCell ref="D12:D15"/>
    <mergeCell ref="E12:E15"/>
    <mergeCell ref="F12:F15"/>
    <mergeCell ref="A20:A23"/>
    <mergeCell ref="B20:C23"/>
    <mergeCell ref="D20:D23"/>
    <mergeCell ref="E20:E23"/>
    <mergeCell ref="F20:F23"/>
    <mergeCell ref="K20:K23"/>
    <mergeCell ref="I24:I27"/>
    <mergeCell ref="J24:J27"/>
    <mergeCell ref="K24:K27"/>
    <mergeCell ref="H24:H27"/>
    <mergeCell ref="E28:E31"/>
    <mergeCell ref="F28:F31"/>
    <mergeCell ref="H20:H23"/>
    <mergeCell ref="I20:I23"/>
    <mergeCell ref="J20:J23"/>
    <mergeCell ref="A24:A27"/>
    <mergeCell ref="B24:C27"/>
    <mergeCell ref="D24:D27"/>
    <mergeCell ref="E24:E27"/>
    <mergeCell ref="F24:F27"/>
    <mergeCell ref="K32:K35"/>
    <mergeCell ref="J28:J31"/>
    <mergeCell ref="K28:K31"/>
    <mergeCell ref="A32:A35"/>
    <mergeCell ref="B32:C35"/>
    <mergeCell ref="D32:D35"/>
    <mergeCell ref="E32:E35"/>
    <mergeCell ref="F32:F35"/>
    <mergeCell ref="H32:H35"/>
    <mergeCell ref="I32:I35"/>
    <mergeCell ref="J32:J35"/>
    <mergeCell ref="H28:H31"/>
    <mergeCell ref="I28:I31"/>
    <mergeCell ref="A28:A31"/>
    <mergeCell ref="B28:C31"/>
    <mergeCell ref="D28:D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showZeros="0" topLeftCell="C7" workbookViewId="0">
      <selection activeCell="R33" sqref="R33"/>
    </sheetView>
  </sheetViews>
  <sheetFormatPr defaultRowHeight="15" x14ac:dyDescent="0.25"/>
  <cols>
    <col min="1" max="1" width="18.5703125" customWidth="1"/>
    <col min="2" max="2" width="3.42578125" customWidth="1"/>
    <col min="3" max="3" width="3.85546875" customWidth="1"/>
    <col min="4" max="4" width="3.42578125" customWidth="1"/>
    <col min="5" max="5" width="3.85546875" customWidth="1"/>
    <col min="6" max="6" width="4" customWidth="1"/>
    <col min="7" max="7" width="3.85546875" customWidth="1"/>
    <col min="8" max="8" width="4.140625" customWidth="1"/>
    <col min="9" max="9" width="3.5703125" customWidth="1"/>
    <col min="10" max="10" width="4.140625" customWidth="1"/>
    <col min="11" max="11" width="3.5703125" customWidth="1"/>
    <col min="12" max="13" width="4.140625" customWidth="1"/>
    <col min="14" max="14" width="4" customWidth="1"/>
    <col min="15" max="15" width="3.7109375" customWidth="1"/>
    <col min="16" max="17" width="3.85546875" customWidth="1"/>
    <col min="18" max="18" width="7.28515625" customWidth="1"/>
    <col min="19" max="19" width="5.28515625" customWidth="1"/>
    <col min="20" max="20" width="5.7109375" customWidth="1"/>
    <col min="21" max="21" width="3.7109375" customWidth="1"/>
    <col min="22" max="22" width="3.85546875" customWidth="1"/>
    <col min="23" max="23" width="3.5703125" customWidth="1"/>
    <col min="24" max="24" width="18.5703125" customWidth="1"/>
    <col min="25" max="25" width="4" customWidth="1"/>
    <col min="26" max="26" width="3.7109375" customWidth="1"/>
    <col min="27" max="27" width="4.42578125" customWidth="1"/>
    <col min="28" max="28" width="3.7109375" customWidth="1"/>
    <col min="29" max="29" width="4.42578125" customWidth="1"/>
    <col min="30" max="30" width="4" customWidth="1"/>
    <col min="31" max="31" width="3.85546875" customWidth="1"/>
    <col min="32" max="32" width="4" customWidth="1"/>
    <col min="33" max="34" width="3.5703125" customWidth="1"/>
    <col min="35" max="35" width="3.85546875" customWidth="1"/>
    <col min="36" max="40" width="3.7109375" customWidth="1"/>
    <col min="41" max="41" width="7.42578125" customWidth="1"/>
    <col min="42" max="42" width="5.7109375" customWidth="1"/>
    <col min="43" max="43" width="5.85546875" customWidth="1"/>
  </cols>
  <sheetData>
    <row r="1" spans="1:43" ht="37.5" customHeight="1" x14ac:dyDescent="0.25">
      <c r="A1" s="219" t="s">
        <v>110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146"/>
      <c r="W1" s="178"/>
      <c r="X1" s="219" t="s">
        <v>110</v>
      </c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</row>
    <row r="2" spans="1:43" ht="15.75" thickBot="1" x14ac:dyDescent="0.3">
      <c r="W2" s="178"/>
    </row>
    <row r="3" spans="1:43" ht="42" customHeight="1" thickTop="1" thickBot="1" x14ac:dyDescent="0.3">
      <c r="A3" s="1" t="s">
        <v>0</v>
      </c>
      <c r="B3" s="264">
        <v>1</v>
      </c>
      <c r="C3" s="265"/>
      <c r="D3" s="265"/>
      <c r="E3" s="266"/>
      <c r="F3" s="264">
        <v>2</v>
      </c>
      <c r="G3" s="265"/>
      <c r="H3" s="265"/>
      <c r="I3" s="266"/>
      <c r="J3" s="264">
        <v>3</v>
      </c>
      <c r="K3" s="265"/>
      <c r="L3" s="265"/>
      <c r="M3" s="266"/>
      <c r="N3" s="264">
        <v>4</v>
      </c>
      <c r="O3" s="265"/>
      <c r="P3" s="265"/>
      <c r="Q3" s="266"/>
      <c r="R3" s="176" t="s">
        <v>14</v>
      </c>
      <c r="S3" s="220" t="s">
        <v>15</v>
      </c>
      <c r="T3" s="267"/>
      <c r="W3" s="178"/>
      <c r="X3" s="1" t="s">
        <v>0</v>
      </c>
      <c r="Y3" s="264">
        <v>1</v>
      </c>
      <c r="Z3" s="265"/>
      <c r="AA3" s="265"/>
      <c r="AB3" s="266"/>
      <c r="AC3" s="264">
        <v>2</v>
      </c>
      <c r="AD3" s="265"/>
      <c r="AE3" s="265"/>
      <c r="AF3" s="266"/>
      <c r="AG3" s="264">
        <v>3</v>
      </c>
      <c r="AH3" s="265"/>
      <c r="AI3" s="265"/>
      <c r="AJ3" s="266"/>
      <c r="AK3" s="264">
        <v>4</v>
      </c>
      <c r="AL3" s="265"/>
      <c r="AM3" s="265"/>
      <c r="AN3" s="266"/>
      <c r="AO3" s="176" t="s">
        <v>14</v>
      </c>
      <c r="AP3" s="220" t="s">
        <v>15</v>
      </c>
      <c r="AQ3" s="267"/>
    </row>
    <row r="4" spans="1:43" ht="16.5" thickTop="1" thickBot="1" x14ac:dyDescent="0.3">
      <c r="A4" s="214" t="s">
        <v>128</v>
      </c>
      <c r="B4" s="268"/>
      <c r="C4" s="269"/>
      <c r="D4" s="269"/>
      <c r="E4" s="270"/>
      <c r="F4" s="73">
        <v>7</v>
      </c>
      <c r="G4" s="74">
        <v>15</v>
      </c>
      <c r="H4" s="75"/>
      <c r="I4" s="79"/>
      <c r="J4" s="73">
        <v>19</v>
      </c>
      <c r="K4" s="76">
        <v>21</v>
      </c>
      <c r="L4" s="75">
        <v>11</v>
      </c>
      <c r="M4" s="80">
        <v>7</v>
      </c>
      <c r="N4" s="73">
        <v>15</v>
      </c>
      <c r="O4" s="76">
        <v>11</v>
      </c>
      <c r="P4" s="75">
        <v>11</v>
      </c>
      <c r="Q4" s="80">
        <v>2</v>
      </c>
      <c r="R4" s="258">
        <f>P5+L5+H5+H20+H21+H22+H23</f>
        <v>9</v>
      </c>
      <c r="S4" s="207">
        <f>J4+J5+L4+N4+N5+P4+H4+F4+F5+J20+J21+J22+J23</f>
        <v>171</v>
      </c>
      <c r="T4" s="262">
        <f>K5+K4+M4+O5+O4+Q4+I4+G4+G5+L20+L21+L22+L23</f>
        <v>221</v>
      </c>
      <c r="U4" t="s">
        <v>17</v>
      </c>
      <c r="W4" s="178" t="s">
        <v>21</v>
      </c>
      <c r="X4" s="214" t="s">
        <v>130</v>
      </c>
      <c r="Y4" s="268"/>
      <c r="Z4" s="269"/>
      <c r="AA4" s="269"/>
      <c r="AB4" s="270"/>
      <c r="AC4" s="73">
        <v>15</v>
      </c>
      <c r="AD4" s="74">
        <v>10</v>
      </c>
      <c r="AE4" s="75"/>
      <c r="AF4" s="79"/>
      <c r="AG4" s="73">
        <v>15</v>
      </c>
      <c r="AH4" s="76">
        <v>12</v>
      </c>
      <c r="AI4" s="75">
        <v>11</v>
      </c>
      <c r="AJ4" s="80">
        <v>9</v>
      </c>
      <c r="AK4" s="73">
        <v>12</v>
      </c>
      <c r="AL4" s="76">
        <v>15</v>
      </c>
      <c r="AM4" s="75"/>
      <c r="AN4" s="80"/>
      <c r="AO4" s="258">
        <f>AM5+AI5+AE5+AE20+AE21+AE22+AE23</f>
        <v>12</v>
      </c>
      <c r="AP4" s="207">
        <f>AG4+AG5+AI4+AK4+AK5+AM4+AE4+AC4+AC5+AG20+AG21+AG22+AG23</f>
        <v>169</v>
      </c>
      <c r="AQ4" s="262">
        <f>AH5+AH4+AJ4+AL5+AL4+AN4+AF4+AD4+AD5+AI20+AI21+AI23+AI22</f>
        <v>146</v>
      </c>
    </row>
    <row r="5" spans="1:43" ht="15.75" thickBot="1" x14ac:dyDescent="0.3">
      <c r="A5" s="215"/>
      <c r="B5" s="271"/>
      <c r="C5" s="272"/>
      <c r="D5" s="272"/>
      <c r="E5" s="273"/>
      <c r="F5" s="77">
        <v>5</v>
      </c>
      <c r="G5" s="78">
        <v>15</v>
      </c>
      <c r="H5" s="275">
        <f>IF(AND(F4=0,F5=0),0,1)*0+IF(AND(F4&gt;G4,F5&gt;G5),1,0)*2+IF(AND(F4&lt;G4,F5&lt;G5),1,0)*IF(AND(F4=0,F5=0),0,1)+IF(H4&gt;I4,1,0)*2+IF(H4&lt;I4,1,0)*1</f>
        <v>1</v>
      </c>
      <c r="I5" s="276"/>
      <c r="J5" s="77">
        <v>15</v>
      </c>
      <c r="K5" s="78">
        <v>13</v>
      </c>
      <c r="L5" s="275">
        <f>IF(AND(J4=0,J5=0),0,1)*0+IF(AND(J4&gt;K4,J5&gt;K5),1,0)*2+IF(AND(J4&lt;K4,J5&lt;K5),1,0)*IF(AND(J4=0,J5=0),0,1)+IF(L4&gt;M4,1,0)*2+IF(L4&lt;M4,1,0)*1</f>
        <v>2</v>
      </c>
      <c r="M5" s="276"/>
      <c r="N5" s="77">
        <v>11</v>
      </c>
      <c r="O5" s="78">
        <v>15</v>
      </c>
      <c r="P5" s="275">
        <f>IF(AND(N4=0,N5=0),0,1)*0+IF(AND(N4&gt;O4,N5&gt;O5),1,0)*2+IF(AND(N4&lt;O4,N5&lt;O5),1,0)*IF(AND(N4=0,N5=0),0,1)+IF(P4&gt;Q4,1,0)*2+IF(P4&lt;Q4,1,0)*1</f>
        <v>2</v>
      </c>
      <c r="Q5" s="276"/>
      <c r="R5" s="274"/>
      <c r="S5" s="280"/>
      <c r="T5" s="281"/>
      <c r="W5" s="178"/>
      <c r="X5" s="215"/>
      <c r="Y5" s="271"/>
      <c r="Z5" s="272"/>
      <c r="AA5" s="272"/>
      <c r="AB5" s="273"/>
      <c r="AC5" s="77">
        <v>15</v>
      </c>
      <c r="AD5" s="78">
        <v>6</v>
      </c>
      <c r="AE5" s="275">
        <f>IF(AND(AC4=0,AC5=0),0,1)*0+IF(AND(AC4&gt;AD4,AC5&gt;AD5),1,0)*2+IF(AND(AC4&lt;AD4,AC5&lt;AD5),1,0)*IF(AND(AC4=0,AC5=0),0,1)+IF(AE4&gt;AF4,1,0)*2+IF(AE4&lt;AF4,1,0)*1</f>
        <v>2</v>
      </c>
      <c r="AF5" s="276"/>
      <c r="AG5" s="77">
        <v>11</v>
      </c>
      <c r="AH5" s="78">
        <v>15</v>
      </c>
      <c r="AI5" s="275">
        <f>IF(AND(AG4=0,AG5=0),0,1)*0+IF(AND(AG4&gt;AH4,AG5&gt;AH5),1,0)*2+IF(AND(AG4&lt;AH4,AG5&lt;AH5),1,0)*IF(AND(AG4=0,AG5=0),0,1)+IF(AI4&gt;AJ4,1,0)*2+IF(AI4&lt;AJ4,1,0)*1</f>
        <v>2</v>
      </c>
      <c r="AJ5" s="276"/>
      <c r="AK5" s="77">
        <v>11</v>
      </c>
      <c r="AL5" s="78">
        <v>15</v>
      </c>
      <c r="AM5" s="275">
        <f>IF(AND(AK4=0,AK5=0),0,1)*0+IF(AND(AK4&gt;AL4,AK5&gt;AL5),1,0)*2+IF(AND(AK4&lt;AL4,AK5&lt;AL5),1,0)*IF(AND(AK4=0,AK5=0),0,1)+IF(AM4&gt;AN4,1,0)*2+IF(AM4&lt;AN4,1,0)*1</f>
        <v>1</v>
      </c>
      <c r="AN5" s="276"/>
      <c r="AO5" s="274"/>
      <c r="AP5" s="280"/>
      <c r="AQ5" s="281"/>
    </row>
    <row r="6" spans="1:43" ht="16.5" thickTop="1" thickBot="1" x14ac:dyDescent="0.3">
      <c r="A6" s="214" t="s">
        <v>98</v>
      </c>
      <c r="B6" s="86">
        <f>G4</f>
        <v>15</v>
      </c>
      <c r="C6" s="87">
        <f>F4</f>
        <v>7</v>
      </c>
      <c r="D6" s="88">
        <f>I4</f>
        <v>0</v>
      </c>
      <c r="E6" s="89">
        <f>H4</f>
        <v>0</v>
      </c>
      <c r="F6" s="252"/>
      <c r="G6" s="253"/>
      <c r="H6" s="253"/>
      <c r="I6" s="254"/>
      <c r="J6" s="90">
        <v>15</v>
      </c>
      <c r="K6" s="91">
        <v>11</v>
      </c>
      <c r="L6" s="106"/>
      <c r="M6" s="142"/>
      <c r="N6" s="101">
        <v>15</v>
      </c>
      <c r="O6" s="91">
        <v>6</v>
      </c>
      <c r="P6" s="143"/>
      <c r="Q6" s="142"/>
      <c r="R6" s="258">
        <f>P7+L7+D7+H24+H25+H26+H27</f>
        <v>13</v>
      </c>
      <c r="S6" s="207">
        <f>J6+J7+L6+N6+N7+P6+D6+B6+B7+J24+J25+J26+J27</f>
        <v>225</v>
      </c>
      <c r="T6" s="262">
        <f>K7+K6+M6+O7+O6+Q6+E6+C6+C7+L24+L25+L26+L27</f>
        <v>164</v>
      </c>
      <c r="U6" t="s">
        <v>18</v>
      </c>
      <c r="W6" s="178" t="s">
        <v>22</v>
      </c>
      <c r="X6" s="214" t="s">
        <v>94</v>
      </c>
      <c r="Y6" s="86">
        <f>AD4</f>
        <v>10</v>
      </c>
      <c r="Z6" s="87">
        <f>AC4</f>
        <v>15</v>
      </c>
      <c r="AA6" s="88">
        <f>AF4</f>
        <v>0</v>
      </c>
      <c r="AB6" s="89">
        <f>AE4</f>
        <v>0</v>
      </c>
      <c r="AC6" s="252"/>
      <c r="AD6" s="253"/>
      <c r="AE6" s="253"/>
      <c r="AF6" s="254"/>
      <c r="AG6" s="90">
        <v>15</v>
      </c>
      <c r="AH6" s="91">
        <v>9</v>
      </c>
      <c r="AI6" s="106">
        <v>11</v>
      </c>
      <c r="AJ6" s="142">
        <v>8</v>
      </c>
      <c r="AK6" s="101">
        <v>9</v>
      </c>
      <c r="AL6" s="91">
        <v>15</v>
      </c>
      <c r="AM6" s="143"/>
      <c r="AN6" s="142"/>
      <c r="AO6" s="258">
        <f>AM7+AI7+AA7+AE24+AE25+AE26+AE27</f>
        <v>11</v>
      </c>
      <c r="AP6" s="207">
        <f>AG6+AG7+AI6+AK6+AK7+AM6+AA6+Y6+Y7+AG24+AG25+AG26+AG27</f>
        <v>190</v>
      </c>
      <c r="AQ6" s="262">
        <f>AH7+AH6+AJ6+AL7+AL6+AN6+AB6+Z6+Z7+AI24+AI25+AI26+AI27</f>
        <v>192</v>
      </c>
    </row>
    <row r="7" spans="1:43" ht="15.75" thickBot="1" x14ac:dyDescent="0.3">
      <c r="A7" s="215"/>
      <c r="B7" s="92">
        <f>G5</f>
        <v>15</v>
      </c>
      <c r="C7" s="93">
        <f>F5</f>
        <v>5</v>
      </c>
      <c r="D7" s="275">
        <f>IF(AND(B6=0,B7=0),0,1)*0+IF(AND(B6&gt;C6,B7&gt;C7),1,0)*2+IF(AND(B6&lt;C6,B7&lt;C7),1,0)*IF(AND(B6=0,B7=0),0,1)+IF(D6&gt;E6,1,0)*2+IF(D6&lt;E6,1,0)*1</f>
        <v>2</v>
      </c>
      <c r="E7" s="276"/>
      <c r="F7" s="277"/>
      <c r="G7" s="278"/>
      <c r="H7" s="278"/>
      <c r="I7" s="279"/>
      <c r="J7" s="94">
        <v>17</v>
      </c>
      <c r="K7" s="95">
        <v>15</v>
      </c>
      <c r="L7" s="275">
        <f>IF(AND(J6=0,J7=0),0,1)*0+IF(AND(J6&gt;K6,J7&gt;K7),1,0)*2+IF(AND(J6&lt;K6,J7&lt;K7),1,0)*IF(AND(J6=0,J7=0),0,1)+IF(L6&gt;M6,1,0)*2+IF(L6&lt;M6,1,0)*1</f>
        <v>2</v>
      </c>
      <c r="M7" s="276"/>
      <c r="N7" s="94">
        <v>15</v>
      </c>
      <c r="O7" s="95">
        <v>9</v>
      </c>
      <c r="P7" s="275">
        <f>IF(AND(N6=0,N7=0),0,1)*0+IF(AND(N6&gt;O6,N7&gt;O7),1,0)*2+IF(AND(N6&lt;O6,N7&lt;O7),1,0)*IF(AND(N6=0,N7=0),0,1)+IF(P6&gt;Q6,1,0)*2+IF(P6&lt;Q6,1,0)*1</f>
        <v>2</v>
      </c>
      <c r="Q7" s="276"/>
      <c r="R7" s="274"/>
      <c r="S7" s="280"/>
      <c r="T7" s="281"/>
      <c r="W7" s="178"/>
      <c r="X7" s="215"/>
      <c r="Y7" s="92">
        <f>AD5</f>
        <v>6</v>
      </c>
      <c r="Z7" s="93">
        <f>AC5</f>
        <v>15</v>
      </c>
      <c r="AA7" s="275">
        <f>IF(AND(Y6=0,Y7=0),0,1)*0+IF(AND(Y6&gt;Z6,Y7&gt;Z7),1,0)*2+IF(AND(Y6&lt;Z6,Y7&lt;Z7),1,0)*IF(AND(Y6=0,Y7=0),0,1)+IF(AA6&gt;AB6,1,0)*2+IF(AA6&lt;AB6,1,0)*1</f>
        <v>1</v>
      </c>
      <c r="AB7" s="276"/>
      <c r="AC7" s="277"/>
      <c r="AD7" s="278"/>
      <c r="AE7" s="278"/>
      <c r="AF7" s="279"/>
      <c r="AG7" s="94">
        <v>10</v>
      </c>
      <c r="AH7" s="95">
        <v>15</v>
      </c>
      <c r="AI7" s="275">
        <f>IF(AND(AG6=0,AG7=0),0,1)*0+IF(AND(AG6&gt;AH6,AG7&gt;AH7),1,0)*2+IF(AND(AG6&lt;AH6,AG7&lt;AH7),1,0)*IF(AND(AG6=0,AG7=0),0,1)+IF(AI6&gt;AJ6,1,0)*2+IF(AI6&lt;AJ6,1,0)*1</f>
        <v>2</v>
      </c>
      <c r="AJ7" s="276"/>
      <c r="AK7" s="94">
        <v>11</v>
      </c>
      <c r="AL7" s="95">
        <v>15</v>
      </c>
      <c r="AM7" s="275">
        <f>IF(AND(AK6=0,AK7=0),0,1)*0+IF(AND(AK6&gt;AL6,AK7&gt;AL7),1,0)*2+IF(AND(AK6&lt;AL6,AK7&lt;AL7),1,0)*IF(AND(AK6=0,AK7=0),0,1)+IF(AM6&gt;AN6,1,0)*2+IF(AM6&lt;AN6,1,0)*1</f>
        <v>1</v>
      </c>
      <c r="AN7" s="276"/>
      <c r="AO7" s="274"/>
      <c r="AP7" s="280"/>
      <c r="AQ7" s="281"/>
    </row>
    <row r="8" spans="1:43" ht="16.5" thickTop="1" thickBot="1" x14ac:dyDescent="0.3">
      <c r="A8" s="214" t="s">
        <v>97</v>
      </c>
      <c r="B8" s="90">
        <f>K4</f>
        <v>21</v>
      </c>
      <c r="C8" s="96">
        <f>J4</f>
        <v>19</v>
      </c>
      <c r="D8" s="97">
        <f>M4</f>
        <v>7</v>
      </c>
      <c r="E8" s="144">
        <f>L4</f>
        <v>11</v>
      </c>
      <c r="F8" s="98">
        <f>K6</f>
        <v>11</v>
      </c>
      <c r="G8" s="99">
        <f>J6</f>
        <v>15</v>
      </c>
      <c r="H8" s="100">
        <f>M6</f>
        <v>0</v>
      </c>
      <c r="I8" s="145">
        <f>L6</f>
        <v>0</v>
      </c>
      <c r="J8" s="252"/>
      <c r="K8" s="253"/>
      <c r="L8" s="253"/>
      <c r="M8" s="254"/>
      <c r="N8" s="101">
        <v>19</v>
      </c>
      <c r="O8" s="91">
        <v>17</v>
      </c>
      <c r="P8" s="106"/>
      <c r="Q8" s="142"/>
      <c r="R8" s="258">
        <f>P9+H9+D9+H28+H29+H30+H31</f>
        <v>8</v>
      </c>
      <c r="S8" s="207">
        <f>H8+F8+F9+D8+B8+B9+N8+N9+P8+J28+J29+J30+J31</f>
        <v>180</v>
      </c>
      <c r="T8" s="262">
        <f>I8+G8+G9+E8+C8+C9+O9+O8+Q8+L28+L29+L30+L31</f>
        <v>228</v>
      </c>
      <c r="U8" t="s">
        <v>19</v>
      </c>
      <c r="W8" s="178" t="s">
        <v>23</v>
      </c>
      <c r="X8" s="214" t="s">
        <v>93</v>
      </c>
      <c r="Y8" s="90">
        <f>AH4</f>
        <v>12</v>
      </c>
      <c r="Z8" s="96">
        <f>AG4</f>
        <v>15</v>
      </c>
      <c r="AA8" s="97">
        <f>AJ4</f>
        <v>9</v>
      </c>
      <c r="AB8" s="144">
        <f>AI4</f>
        <v>11</v>
      </c>
      <c r="AC8" s="98">
        <f>AH6</f>
        <v>9</v>
      </c>
      <c r="AD8" s="99">
        <f>AG6</f>
        <v>15</v>
      </c>
      <c r="AE8" s="100">
        <f>AJ6</f>
        <v>8</v>
      </c>
      <c r="AF8" s="145">
        <f>AI6</f>
        <v>11</v>
      </c>
      <c r="AG8" s="252"/>
      <c r="AH8" s="253"/>
      <c r="AI8" s="253"/>
      <c r="AJ8" s="254"/>
      <c r="AK8" s="101">
        <v>11</v>
      </c>
      <c r="AL8" s="91">
        <v>15</v>
      </c>
      <c r="AM8" s="106"/>
      <c r="AN8" s="142"/>
      <c r="AO8" s="258">
        <f>AM9+AE9+AA9+AE28+AE29+AE30+AE31</f>
        <v>11</v>
      </c>
      <c r="AP8" s="207">
        <f>AE8+AC8+AC9+AA8+Y8+Y9+AK8+AK9+AM8+AG28+AG30+AG29+AG31</f>
        <v>214</v>
      </c>
      <c r="AQ8" s="262">
        <f>AF8+AD8+AD9+AB8+Z8+Z9+AL9+AL8+AN8+AI28+AI29+AI30+AI31</f>
        <v>177</v>
      </c>
    </row>
    <row r="9" spans="1:43" ht="15.75" thickBot="1" x14ac:dyDescent="0.3">
      <c r="A9" s="215"/>
      <c r="B9" s="102">
        <f>K5</f>
        <v>13</v>
      </c>
      <c r="C9" s="103">
        <f>J5</f>
        <v>15</v>
      </c>
      <c r="D9" s="275">
        <f>IF(AND(B8=0,B9=0),0,1)*0+IF(AND(B8&gt;C8,B9&gt;C9),1,0)*2+IF(AND(B8&lt;C8,B9&lt;C9),1,0)*IF(AND(B8=0,B9=0),0,1)+IF(D8&gt;E8,1,0)*2+IF(D8&lt;E8,1,0)*1</f>
        <v>1</v>
      </c>
      <c r="E9" s="276"/>
      <c r="F9" s="104">
        <f>K7</f>
        <v>15</v>
      </c>
      <c r="G9" s="105">
        <f>J7</f>
        <v>17</v>
      </c>
      <c r="H9" s="275">
        <f>IF(AND(F8=0,F9=0),0,1)*0+IF(AND(F8&gt;G8,F9&gt;G9),1,0)*2+IF(AND(F8&lt;G8,F9&lt;G9),1,0)*IF(AND(F8=0,F9=0),0,1)+IF(H8&gt;I8,1,0)*2+IF(H8&lt;I8,1,0)*1</f>
        <v>1</v>
      </c>
      <c r="I9" s="276"/>
      <c r="J9" s="277"/>
      <c r="K9" s="278"/>
      <c r="L9" s="278"/>
      <c r="M9" s="279"/>
      <c r="N9" s="94">
        <v>15</v>
      </c>
      <c r="O9" s="95">
        <v>6</v>
      </c>
      <c r="P9" s="275">
        <f>IF(AND(N8=0,N9=0),0,1)*0+IF(AND(N8&gt;O8,N9&gt;O9),1,0)*2+IF(AND(N8&lt;O8,N9&lt;O9),1,0)*IF(AND(N8=0,N9=0),0,1)+IF(P8&gt;Q8,1,0)*2+IF(P8&lt;Q8,1,0)*1</f>
        <v>2</v>
      </c>
      <c r="Q9" s="276"/>
      <c r="R9" s="274"/>
      <c r="S9" s="280"/>
      <c r="T9" s="281"/>
      <c r="W9" s="178"/>
      <c r="X9" s="215"/>
      <c r="Y9" s="102">
        <f>AH5</f>
        <v>15</v>
      </c>
      <c r="Z9" s="103">
        <f>AG5</f>
        <v>11</v>
      </c>
      <c r="AA9" s="275">
        <f>IF(AND(Y8=0,Y9=0),0,1)*0+IF(AND(Y8&gt;Z8,Y9&gt;Z9),1,0)*2+IF(AND(Y8&lt;Z8,Y9&lt;Z9),1,0)*IF(AND(Y8=0,Y9=0),0,1)+IF(AA8&gt;AB8,1,0)*2+IF(AA8&lt;AB8,1,0)*1</f>
        <v>1</v>
      </c>
      <c r="AB9" s="276"/>
      <c r="AC9" s="104">
        <f>AH7</f>
        <v>15</v>
      </c>
      <c r="AD9" s="105">
        <f>AG7</f>
        <v>10</v>
      </c>
      <c r="AE9" s="275">
        <f>IF(AND(AC8=0,AC9=0),0,1)*0+IF(AND(AC8&gt;AD8,AC9&gt;AD9),1,0)*2+IF(AND(AC8&lt;AD8,AC9&lt;AD9),1,0)*IF(AND(AC8=0,AC9=0),0,1)+IF(AE8&gt;AF8,1,0)*2+IF(AE8&lt;AF8,1,0)*1</f>
        <v>1</v>
      </c>
      <c r="AF9" s="276"/>
      <c r="AG9" s="277"/>
      <c r="AH9" s="278"/>
      <c r="AI9" s="278"/>
      <c r="AJ9" s="279"/>
      <c r="AK9" s="94">
        <v>5</v>
      </c>
      <c r="AL9" s="95">
        <v>15</v>
      </c>
      <c r="AM9" s="275">
        <f>IF(AND(AK8=0,AK9=0),0,1)*0+IF(AND(AK8&gt;AL8,AK9&gt;AL9),1,0)*2+IF(AND(AK8&lt;AL8,AK9&lt;AL9),1,0)*IF(AND(AK8=0,AK9=0),0,1)+IF(AM8&gt;AN8,1,0)*2+IF(AM8&lt;AN8,1,0)*1</f>
        <v>1</v>
      </c>
      <c r="AN9" s="276"/>
      <c r="AO9" s="274"/>
      <c r="AP9" s="280"/>
      <c r="AQ9" s="281"/>
    </row>
    <row r="10" spans="1:43" ht="16.5" thickTop="1" thickBot="1" x14ac:dyDescent="0.3">
      <c r="A10" s="214" t="s">
        <v>129</v>
      </c>
      <c r="B10" s="90">
        <f>O4</f>
        <v>11</v>
      </c>
      <c r="C10" s="96">
        <f>N4</f>
        <v>15</v>
      </c>
      <c r="D10" s="97">
        <f>Q4</f>
        <v>2</v>
      </c>
      <c r="E10" s="144">
        <f>P4</f>
        <v>11</v>
      </c>
      <c r="F10" s="98">
        <f>O6</f>
        <v>6</v>
      </c>
      <c r="G10" s="99">
        <f>N6</f>
        <v>15</v>
      </c>
      <c r="H10" s="100">
        <f>Q6</f>
        <v>0</v>
      </c>
      <c r="I10" s="145">
        <f>P6</f>
        <v>0</v>
      </c>
      <c r="J10" s="101">
        <f>O8</f>
        <v>17</v>
      </c>
      <c r="K10" s="91">
        <f>N8</f>
        <v>19</v>
      </c>
      <c r="L10" s="106">
        <f>Q8</f>
        <v>0</v>
      </c>
      <c r="M10" s="142">
        <f>P8</f>
        <v>0</v>
      </c>
      <c r="N10" s="252"/>
      <c r="O10" s="253"/>
      <c r="P10" s="253"/>
      <c r="Q10" s="254"/>
      <c r="R10" s="258">
        <f>H11+D11+L11+H32+H33+H34+H35</f>
        <v>7</v>
      </c>
      <c r="S10" s="207">
        <f>J10+J11+L10+B10+B11+D10+F10+F11+H10+J32+J33+J34+J35</f>
        <v>119</v>
      </c>
      <c r="T10" s="262">
        <f>K11+K10+M10+C11+C10+E10+I10+G10+G11+L32+L33+L34+L35</f>
        <v>221</v>
      </c>
      <c r="U10" t="s">
        <v>20</v>
      </c>
      <c r="W10" s="178" t="s">
        <v>24</v>
      </c>
      <c r="X10" s="214" t="s">
        <v>131</v>
      </c>
      <c r="Y10" s="90">
        <f>AL4</f>
        <v>15</v>
      </c>
      <c r="Z10" s="96">
        <f>AK4</f>
        <v>12</v>
      </c>
      <c r="AA10" s="97">
        <f>AN4</f>
        <v>0</v>
      </c>
      <c r="AB10" s="144">
        <f>AM4</f>
        <v>0</v>
      </c>
      <c r="AC10" s="98">
        <f>AL6</f>
        <v>15</v>
      </c>
      <c r="AD10" s="99">
        <f>AK6</f>
        <v>9</v>
      </c>
      <c r="AE10" s="100">
        <f>AN6</f>
        <v>0</v>
      </c>
      <c r="AF10" s="145">
        <f>AM6</f>
        <v>0</v>
      </c>
      <c r="AG10" s="101">
        <f>AL8</f>
        <v>15</v>
      </c>
      <c r="AH10" s="91">
        <f>AK8</f>
        <v>11</v>
      </c>
      <c r="AI10" s="106">
        <f>AN8</f>
        <v>0</v>
      </c>
      <c r="AJ10" s="142">
        <f>AM8</f>
        <v>0</v>
      </c>
      <c r="AK10" s="252"/>
      <c r="AL10" s="253"/>
      <c r="AM10" s="253"/>
      <c r="AN10" s="254"/>
      <c r="AO10" s="258">
        <f>AE11+AA11+AI11+AE32+AE33+AE34+AE35</f>
        <v>13</v>
      </c>
      <c r="AP10" s="207">
        <f>AG10+AG11+AI10+Y10+Y11+AA10+AC10+AC11+AE10+AG32+AG33+AG34+AG35</f>
        <v>214</v>
      </c>
      <c r="AQ10" s="262">
        <f>AH11+AH10+AJ10+Z11+Z10+AB10+AF10+AD10+AD11+AI32+AI33+AI34+AI35</f>
        <v>148</v>
      </c>
    </row>
    <row r="11" spans="1:43" ht="15.75" thickBot="1" x14ac:dyDescent="0.3">
      <c r="A11" s="289"/>
      <c r="B11" s="107">
        <f>O5</f>
        <v>15</v>
      </c>
      <c r="C11" s="108">
        <f>N5</f>
        <v>11</v>
      </c>
      <c r="D11" s="241">
        <f>IF(AND(B10=0,B11=0),0,1)*0+IF(AND(B10&gt;C10,B11&gt;C11),1,0)*2+IF(AND(B10&lt;C10,B11&lt;C11),1,0)*IF(AND(B10=0,B11=0),0,1)+IF(D10&gt;E10,1,0)*2+IF(D10&lt;E10,1,0)*1</f>
        <v>1</v>
      </c>
      <c r="E11" s="260"/>
      <c r="F11" s="109">
        <f>O7</f>
        <v>9</v>
      </c>
      <c r="G11" s="110">
        <f>N7</f>
        <v>15</v>
      </c>
      <c r="H11" s="241">
        <f>IF(AND(F10=0,F11=0),0,1)*0+IF(AND(F10&gt;G10,F11&gt;G11),1,0)*2+IF(AND(F10&lt;G10,F11&lt;G11),1,0)*IF(AND(F10=0,F11=0),0,1)+IF(H10&gt;I10,1,0)*2+IF(H10&lt;I10,1,0)*1</f>
        <v>1</v>
      </c>
      <c r="I11" s="260"/>
      <c r="J11" s="111">
        <f>O9</f>
        <v>6</v>
      </c>
      <c r="K11" s="109">
        <f>N9</f>
        <v>15</v>
      </c>
      <c r="L11" s="241">
        <f>IF(AND(J10=0,J11=0),0,1)*0+IF(AND(J10&gt;K10,J11&gt;K11),1,0)*2+IF(AND(J10&lt;K10,J11&lt;K11),1,0)*IF(AND(J10=0,J11=0),0,1)+IF(L10&gt;M10,1,0)*2+IF(L10&lt;M10,1,0)*1</f>
        <v>1</v>
      </c>
      <c r="M11" s="260"/>
      <c r="N11" s="255"/>
      <c r="O11" s="256"/>
      <c r="P11" s="256"/>
      <c r="Q11" s="257"/>
      <c r="R11" s="259"/>
      <c r="S11" s="261"/>
      <c r="T11" s="263"/>
      <c r="W11" s="178"/>
      <c r="X11" s="289"/>
      <c r="Y11" s="107">
        <f>AL5</f>
        <v>15</v>
      </c>
      <c r="Z11" s="108">
        <f>AK5</f>
        <v>11</v>
      </c>
      <c r="AA11" s="241">
        <f>IF(AND(Y10=0,Y11=0),0,1)*0+IF(AND(Y10&gt;Z10,Y11&gt;Z11),1,0)*2+IF(AND(Y10&lt;Z10,Y11&lt;Z11),1,0)*IF(AND(Y10=0,Y11=0),0,1)+IF(AA10&gt;AB10,1,0)*2+IF(AA10&lt;AB10,1,0)*1</f>
        <v>2</v>
      </c>
      <c r="AB11" s="260"/>
      <c r="AC11" s="109">
        <f>AL7</f>
        <v>15</v>
      </c>
      <c r="AD11" s="110">
        <f>AK7</f>
        <v>11</v>
      </c>
      <c r="AE11" s="241">
        <f>IF(AND(AC10=0,AC11=0),0,1)*0+IF(AND(AC10&gt;AD10,AC11&gt;AD11),1,0)*2+IF(AND(AC10&lt;AD10,AC11&lt;AD11),1,0)*IF(AND(AC10=0,AC11=0),0,1)+IF(AE10&gt;AF10,1,0)*2+IF(AE10&lt;AF10,1,0)*1</f>
        <v>2</v>
      </c>
      <c r="AF11" s="260"/>
      <c r="AG11" s="111">
        <f>AL9</f>
        <v>15</v>
      </c>
      <c r="AH11" s="109">
        <f>AK9</f>
        <v>5</v>
      </c>
      <c r="AI11" s="241">
        <f>IF(AND(AG10=0,AG11=0),0,1)*0+IF(AND(AG10&gt;AH10,AG11&gt;AH11),1,0)*2+IF(AND(AG10&lt;AH10,AG11&lt;AH11),1,0)*IF(AND(AG10=0,AG11=0),0,1)+IF(AI10&gt;AJ10,1,0)*2+IF(AI10&lt;AJ10,1,0)*1</f>
        <v>2</v>
      </c>
      <c r="AJ11" s="260"/>
      <c r="AK11" s="255"/>
      <c r="AL11" s="256"/>
      <c r="AM11" s="256"/>
      <c r="AN11" s="257"/>
      <c r="AO11" s="259"/>
      <c r="AP11" s="261"/>
      <c r="AQ11" s="263"/>
    </row>
    <row r="12" spans="1:43" ht="15.75" thickTop="1" x14ac:dyDescent="0.25">
      <c r="W12" s="178"/>
    </row>
    <row r="13" spans="1:43" x14ac:dyDescent="0.25">
      <c r="W13" s="178"/>
    </row>
    <row r="14" spans="1:43" x14ac:dyDescent="0.25">
      <c r="A14" t="s">
        <v>9</v>
      </c>
      <c r="W14" s="178"/>
      <c r="X14" t="s">
        <v>9</v>
      </c>
    </row>
    <row r="15" spans="1:43" x14ac:dyDescent="0.25">
      <c r="W15" s="178"/>
    </row>
    <row r="16" spans="1:43" x14ac:dyDescent="0.25">
      <c r="W16" s="178"/>
    </row>
    <row r="17" spans="1:43" ht="34.5" customHeight="1" x14ac:dyDescent="0.25">
      <c r="A17" s="219" t="s">
        <v>111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146"/>
      <c r="AL17" s="146"/>
      <c r="AM17" s="146"/>
      <c r="AN17" s="146"/>
      <c r="AO17" s="146"/>
      <c r="AP17" s="146"/>
      <c r="AQ17" s="146"/>
    </row>
    <row r="18" spans="1:43" ht="15.75" thickBot="1" x14ac:dyDescent="0.3">
      <c r="W18" s="178"/>
    </row>
    <row r="19" spans="1:43" ht="34.5" customHeight="1" thickTop="1" thickBot="1" x14ac:dyDescent="0.3">
      <c r="A19" s="147" t="s">
        <v>25</v>
      </c>
      <c r="B19" s="282" t="s">
        <v>58</v>
      </c>
      <c r="C19" s="283"/>
      <c r="D19" s="282" t="s">
        <v>59</v>
      </c>
      <c r="E19" s="283"/>
      <c r="F19" s="282" t="s">
        <v>60</v>
      </c>
      <c r="G19" s="283"/>
      <c r="H19" s="284" t="s">
        <v>61</v>
      </c>
      <c r="I19" s="285"/>
      <c r="J19" s="286" t="s">
        <v>62</v>
      </c>
      <c r="K19" s="288"/>
      <c r="L19" s="286" t="s">
        <v>63</v>
      </c>
      <c r="M19" s="287"/>
      <c r="W19" s="178"/>
      <c r="X19" s="147" t="s">
        <v>25</v>
      </c>
      <c r="Y19" s="236" t="s">
        <v>58</v>
      </c>
      <c r="Z19" s="236"/>
      <c r="AA19" s="236" t="s">
        <v>59</v>
      </c>
      <c r="AB19" s="236"/>
      <c r="AC19" s="236" t="s">
        <v>60</v>
      </c>
      <c r="AD19" s="236"/>
      <c r="AE19" s="237" t="s">
        <v>61</v>
      </c>
      <c r="AF19" s="237"/>
      <c r="AG19" s="238" t="s">
        <v>62</v>
      </c>
      <c r="AH19" s="238"/>
      <c r="AI19" s="238" t="s">
        <v>63</v>
      </c>
      <c r="AJ19" s="239"/>
    </row>
    <row r="20" spans="1:43" ht="15.75" thickBot="1" x14ac:dyDescent="0.3">
      <c r="A20" s="152" t="s">
        <v>26</v>
      </c>
      <c r="B20" s="149">
        <v>4</v>
      </c>
      <c r="C20" s="155">
        <v>15</v>
      </c>
      <c r="D20" s="158">
        <v>15</v>
      </c>
      <c r="E20" s="159">
        <v>17</v>
      </c>
      <c r="F20" s="149"/>
      <c r="G20" s="159"/>
      <c r="H20" s="250">
        <v>1</v>
      </c>
      <c r="I20" s="251"/>
      <c r="J20" s="229">
        <f>B20+D20+F20</f>
        <v>19</v>
      </c>
      <c r="K20" s="230"/>
      <c r="L20" s="229">
        <f>C20+E20+G20</f>
        <v>32</v>
      </c>
      <c r="M20" s="235"/>
      <c r="W20" s="178"/>
      <c r="X20" s="164" t="s">
        <v>42</v>
      </c>
      <c r="Y20" s="165">
        <f>C20</f>
        <v>15</v>
      </c>
      <c r="Z20" s="166">
        <f>B20</f>
        <v>4</v>
      </c>
      <c r="AA20" s="167">
        <f>E20</f>
        <v>17</v>
      </c>
      <c r="AB20" s="167">
        <f>D20</f>
        <v>15</v>
      </c>
      <c r="AC20" s="165">
        <f>G20</f>
        <v>0</v>
      </c>
      <c r="AD20" s="166">
        <f>F20</f>
        <v>0</v>
      </c>
      <c r="AE20" s="240">
        <v>2</v>
      </c>
      <c r="AF20" s="240"/>
      <c r="AG20" s="229">
        <f>L20</f>
        <v>32</v>
      </c>
      <c r="AH20" s="230"/>
      <c r="AI20" s="240">
        <f>J20</f>
        <v>19</v>
      </c>
      <c r="AJ20" s="235"/>
    </row>
    <row r="21" spans="1:43" ht="15.75" thickBot="1" x14ac:dyDescent="0.3">
      <c r="A21" s="153" t="s">
        <v>27</v>
      </c>
      <c r="B21" s="150">
        <v>9</v>
      </c>
      <c r="C21" s="156">
        <v>15</v>
      </c>
      <c r="D21" s="160">
        <v>11</v>
      </c>
      <c r="E21" s="161">
        <v>15</v>
      </c>
      <c r="F21" s="150"/>
      <c r="G21" s="161"/>
      <c r="H21" s="248">
        <v>1</v>
      </c>
      <c r="I21" s="249"/>
      <c r="J21" s="229">
        <f t="shared" ref="J21:J35" si="0">B21+D21+F21</f>
        <v>20</v>
      </c>
      <c r="K21" s="230"/>
      <c r="L21" s="229">
        <f t="shared" ref="L21:L35" si="1">C21+E21+G21</f>
        <v>30</v>
      </c>
      <c r="M21" s="235"/>
      <c r="W21" s="178"/>
      <c r="X21" s="168" t="s">
        <v>43</v>
      </c>
      <c r="Y21" s="169">
        <f>C24</f>
        <v>9</v>
      </c>
      <c r="Z21" s="170">
        <f>B24</f>
        <v>15</v>
      </c>
      <c r="AA21" s="171">
        <f>E24</f>
        <v>8</v>
      </c>
      <c r="AB21" s="171">
        <f>D24</f>
        <v>15</v>
      </c>
      <c r="AC21" s="169">
        <f>G24</f>
        <v>0</v>
      </c>
      <c r="AD21" s="170">
        <f>F24</f>
        <v>0</v>
      </c>
      <c r="AE21" s="225">
        <v>1</v>
      </c>
      <c r="AF21" s="225"/>
      <c r="AG21" s="231">
        <f>L24</f>
        <v>17</v>
      </c>
      <c r="AH21" s="232"/>
      <c r="AI21" s="225">
        <f>J24</f>
        <v>30</v>
      </c>
      <c r="AJ21" s="226"/>
    </row>
    <row r="22" spans="1:43" ht="15.75" thickBot="1" x14ac:dyDescent="0.3">
      <c r="A22" s="153" t="s">
        <v>28</v>
      </c>
      <c r="B22" s="150">
        <v>11</v>
      </c>
      <c r="C22" s="156">
        <v>15</v>
      </c>
      <c r="D22" s="160">
        <v>7</v>
      </c>
      <c r="E22" s="161">
        <v>15</v>
      </c>
      <c r="F22" s="150"/>
      <c r="G22" s="161"/>
      <c r="H22" s="244">
        <v>1</v>
      </c>
      <c r="I22" s="245"/>
      <c r="J22" s="229">
        <f t="shared" si="0"/>
        <v>18</v>
      </c>
      <c r="K22" s="230"/>
      <c r="L22" s="229">
        <f t="shared" si="1"/>
        <v>30</v>
      </c>
      <c r="M22" s="235"/>
      <c r="W22" s="178"/>
      <c r="X22" s="168" t="s">
        <v>44</v>
      </c>
      <c r="Y22" s="169">
        <f>C28</f>
        <v>15</v>
      </c>
      <c r="Z22" s="170">
        <f>B28</f>
        <v>5</v>
      </c>
      <c r="AA22" s="171">
        <f>E28</f>
        <v>15</v>
      </c>
      <c r="AB22" s="171">
        <f>D28</f>
        <v>10</v>
      </c>
      <c r="AC22" s="169">
        <f>G28</f>
        <v>0</v>
      </c>
      <c r="AD22" s="170">
        <f>F28</f>
        <v>0</v>
      </c>
      <c r="AE22" s="225">
        <v>2</v>
      </c>
      <c r="AF22" s="225"/>
      <c r="AG22" s="231"/>
      <c r="AH22" s="232"/>
      <c r="AI22" s="225"/>
      <c r="AJ22" s="226"/>
    </row>
    <row r="23" spans="1:43" ht="15.75" thickBot="1" x14ac:dyDescent="0.3">
      <c r="A23" s="153" t="s">
        <v>29</v>
      </c>
      <c r="B23" s="150">
        <v>10</v>
      </c>
      <c r="C23" s="156">
        <v>15</v>
      </c>
      <c r="D23" s="160">
        <v>10</v>
      </c>
      <c r="E23" s="161">
        <v>15</v>
      </c>
      <c r="F23" s="150"/>
      <c r="G23" s="161"/>
      <c r="H23" s="244">
        <v>1</v>
      </c>
      <c r="I23" s="245"/>
      <c r="J23" s="229">
        <f t="shared" si="0"/>
        <v>20</v>
      </c>
      <c r="K23" s="230"/>
      <c r="L23" s="229">
        <f t="shared" si="1"/>
        <v>30</v>
      </c>
      <c r="M23" s="235"/>
      <c r="W23" s="178"/>
      <c r="X23" s="168" t="s">
        <v>45</v>
      </c>
      <c r="Y23" s="169">
        <f>C32</f>
        <v>15</v>
      </c>
      <c r="Z23" s="170">
        <f>B32</f>
        <v>2</v>
      </c>
      <c r="AA23" s="171">
        <f>E32</f>
        <v>15</v>
      </c>
      <c r="AB23" s="171">
        <f>D32</f>
        <v>13</v>
      </c>
      <c r="AC23" s="169">
        <f>G32</f>
        <v>0</v>
      </c>
      <c r="AD23" s="170">
        <f>F32</f>
        <v>0</v>
      </c>
      <c r="AE23" s="225">
        <v>2</v>
      </c>
      <c r="AF23" s="225"/>
      <c r="AG23" s="231">
        <f>L32</f>
        <v>30</v>
      </c>
      <c r="AH23" s="232"/>
      <c r="AI23" s="225">
        <f>J32</f>
        <v>15</v>
      </c>
      <c r="AJ23" s="226"/>
    </row>
    <row r="24" spans="1:43" ht="15.75" thickBot="1" x14ac:dyDescent="0.3">
      <c r="A24" s="153" t="s">
        <v>30</v>
      </c>
      <c r="B24" s="150">
        <v>15</v>
      </c>
      <c r="C24" s="156">
        <v>9</v>
      </c>
      <c r="D24" s="160">
        <v>15</v>
      </c>
      <c r="E24" s="161">
        <v>8</v>
      </c>
      <c r="F24" s="150"/>
      <c r="G24" s="161"/>
      <c r="H24" s="244">
        <v>2</v>
      </c>
      <c r="I24" s="245"/>
      <c r="J24" s="229">
        <f t="shared" si="0"/>
        <v>30</v>
      </c>
      <c r="K24" s="230"/>
      <c r="L24" s="229">
        <f t="shared" si="1"/>
        <v>17</v>
      </c>
      <c r="M24" s="235"/>
      <c r="W24" s="178"/>
      <c r="X24" s="168" t="s">
        <v>46</v>
      </c>
      <c r="Y24" s="169">
        <f>C21</f>
        <v>15</v>
      </c>
      <c r="Z24" s="170">
        <f>B21</f>
        <v>9</v>
      </c>
      <c r="AA24" s="171">
        <f>E21</f>
        <v>15</v>
      </c>
      <c r="AB24" s="171">
        <f>D21</f>
        <v>11</v>
      </c>
      <c r="AC24" s="169">
        <f>G21</f>
        <v>0</v>
      </c>
      <c r="AD24" s="170">
        <f>F21</f>
        <v>0</v>
      </c>
      <c r="AE24" s="225">
        <v>2</v>
      </c>
      <c r="AF24" s="225"/>
      <c r="AG24" s="231">
        <f>L21</f>
        <v>30</v>
      </c>
      <c r="AH24" s="232"/>
      <c r="AI24" s="225">
        <f>J21</f>
        <v>20</v>
      </c>
      <c r="AJ24" s="226"/>
    </row>
    <row r="25" spans="1:43" ht="15.75" thickBot="1" x14ac:dyDescent="0.3">
      <c r="A25" s="153" t="s">
        <v>31</v>
      </c>
      <c r="B25" s="150">
        <v>15</v>
      </c>
      <c r="C25" s="156">
        <v>8</v>
      </c>
      <c r="D25" s="160">
        <v>15</v>
      </c>
      <c r="E25" s="161">
        <v>13</v>
      </c>
      <c r="F25" s="150"/>
      <c r="G25" s="161"/>
      <c r="H25" s="244">
        <v>2</v>
      </c>
      <c r="I25" s="245"/>
      <c r="J25" s="229">
        <f t="shared" si="0"/>
        <v>30</v>
      </c>
      <c r="K25" s="230"/>
      <c r="L25" s="229">
        <f t="shared" si="1"/>
        <v>21</v>
      </c>
      <c r="M25" s="235"/>
      <c r="W25" s="178"/>
      <c r="X25" s="168" t="s">
        <v>47</v>
      </c>
      <c r="Y25" s="169">
        <f>C25</f>
        <v>8</v>
      </c>
      <c r="Z25" s="170">
        <f>B25</f>
        <v>15</v>
      </c>
      <c r="AA25" s="171">
        <f>E25</f>
        <v>13</v>
      </c>
      <c r="AB25" s="171">
        <f>D25</f>
        <v>15</v>
      </c>
      <c r="AC25" s="169">
        <f>G25</f>
        <v>0</v>
      </c>
      <c r="AD25" s="170">
        <f>F25</f>
        <v>0</v>
      </c>
      <c r="AE25" s="225">
        <v>1</v>
      </c>
      <c r="AF25" s="225"/>
      <c r="AG25" s="231">
        <f>L25</f>
        <v>21</v>
      </c>
      <c r="AH25" s="232"/>
      <c r="AI25" s="225">
        <f>J25</f>
        <v>30</v>
      </c>
      <c r="AJ25" s="226"/>
    </row>
    <row r="26" spans="1:43" ht="15.75" thickBot="1" x14ac:dyDescent="0.3">
      <c r="A26" s="153" t="s">
        <v>32</v>
      </c>
      <c r="B26" s="150">
        <v>8</v>
      </c>
      <c r="C26" s="156">
        <v>15</v>
      </c>
      <c r="D26" s="160">
        <v>15</v>
      </c>
      <c r="E26" s="161">
        <v>11</v>
      </c>
      <c r="F26" s="150">
        <v>11</v>
      </c>
      <c r="G26" s="161">
        <v>13</v>
      </c>
      <c r="H26" s="244">
        <v>1</v>
      </c>
      <c r="I26" s="245"/>
      <c r="J26" s="229">
        <f t="shared" si="0"/>
        <v>34</v>
      </c>
      <c r="K26" s="230"/>
      <c r="L26" s="229">
        <f t="shared" si="1"/>
        <v>39</v>
      </c>
      <c r="M26" s="235"/>
      <c r="W26" s="178"/>
      <c r="X26" s="168" t="s">
        <v>48</v>
      </c>
      <c r="Y26" s="169">
        <f>C29</f>
        <v>15</v>
      </c>
      <c r="Z26" s="170">
        <f>B29</f>
        <v>8</v>
      </c>
      <c r="AA26" s="171">
        <f>E29</f>
        <v>10</v>
      </c>
      <c r="AB26" s="171">
        <f>D29</f>
        <v>15</v>
      </c>
      <c r="AC26" s="169">
        <f>G29</f>
        <v>12</v>
      </c>
      <c r="AD26" s="170">
        <f>F29</f>
        <v>10</v>
      </c>
      <c r="AE26" s="225">
        <v>2</v>
      </c>
      <c r="AF26" s="225"/>
      <c r="AG26" s="231">
        <f>L29</f>
        <v>37</v>
      </c>
      <c r="AH26" s="232"/>
      <c r="AI26" s="225">
        <f>J29</f>
        <v>33</v>
      </c>
      <c r="AJ26" s="226"/>
    </row>
    <row r="27" spans="1:43" ht="15.75" thickBot="1" x14ac:dyDescent="0.3">
      <c r="A27" s="153" t="s">
        <v>33</v>
      </c>
      <c r="B27" s="150">
        <v>15</v>
      </c>
      <c r="C27" s="156">
        <v>11</v>
      </c>
      <c r="D27" s="160">
        <v>13</v>
      </c>
      <c r="E27" s="161">
        <v>15</v>
      </c>
      <c r="F27" s="150">
        <v>11</v>
      </c>
      <c r="G27" s="161">
        <v>8</v>
      </c>
      <c r="H27" s="244">
        <v>2</v>
      </c>
      <c r="I27" s="245"/>
      <c r="J27" s="229">
        <f t="shared" si="0"/>
        <v>39</v>
      </c>
      <c r="K27" s="230"/>
      <c r="L27" s="229">
        <f t="shared" si="1"/>
        <v>34</v>
      </c>
      <c r="M27" s="235"/>
      <c r="W27" s="178"/>
      <c r="X27" s="168" t="s">
        <v>49</v>
      </c>
      <c r="Y27" s="169">
        <f>C33</f>
        <v>15</v>
      </c>
      <c r="Z27" s="170">
        <f>B33</f>
        <v>11</v>
      </c>
      <c r="AA27" s="171">
        <f>E33</f>
        <v>15</v>
      </c>
      <c r="AB27" s="171">
        <f>D33</f>
        <v>6</v>
      </c>
      <c r="AC27" s="169">
        <f>G33</f>
        <v>0</v>
      </c>
      <c r="AD27" s="170">
        <f>F33</f>
        <v>0</v>
      </c>
      <c r="AE27" s="225">
        <v>2</v>
      </c>
      <c r="AF27" s="225"/>
      <c r="AG27" s="231">
        <f>L33</f>
        <v>30</v>
      </c>
      <c r="AH27" s="232"/>
      <c r="AI27" s="225">
        <f>J33</f>
        <v>17</v>
      </c>
      <c r="AJ27" s="226"/>
    </row>
    <row r="28" spans="1:43" ht="15.75" thickBot="1" x14ac:dyDescent="0.3">
      <c r="A28" s="153" t="s">
        <v>34</v>
      </c>
      <c r="B28" s="150">
        <v>5</v>
      </c>
      <c r="C28" s="156">
        <v>15</v>
      </c>
      <c r="D28" s="160">
        <v>10</v>
      </c>
      <c r="E28" s="161">
        <v>15</v>
      </c>
      <c r="F28" s="150"/>
      <c r="G28" s="161"/>
      <c r="H28" s="244">
        <v>1</v>
      </c>
      <c r="I28" s="245"/>
      <c r="J28" s="229">
        <f t="shared" si="0"/>
        <v>15</v>
      </c>
      <c r="K28" s="230"/>
      <c r="L28" s="229">
        <f t="shared" si="1"/>
        <v>30</v>
      </c>
      <c r="M28" s="235"/>
      <c r="W28" s="178"/>
      <c r="X28" s="168" t="s">
        <v>50</v>
      </c>
      <c r="Y28" s="169">
        <f>C22</f>
        <v>15</v>
      </c>
      <c r="Z28" s="170">
        <f>B22</f>
        <v>11</v>
      </c>
      <c r="AA28" s="171">
        <f>E22</f>
        <v>15</v>
      </c>
      <c r="AB28" s="171">
        <f>D22</f>
        <v>7</v>
      </c>
      <c r="AC28" s="169">
        <f>G22</f>
        <v>0</v>
      </c>
      <c r="AD28" s="170">
        <f>F22</f>
        <v>0</v>
      </c>
      <c r="AE28" s="225">
        <v>2</v>
      </c>
      <c r="AF28" s="225"/>
      <c r="AG28" s="231">
        <f>L22</f>
        <v>30</v>
      </c>
      <c r="AH28" s="232"/>
      <c r="AI28" s="225">
        <f>J22</f>
        <v>18</v>
      </c>
      <c r="AJ28" s="226"/>
    </row>
    <row r="29" spans="1:43" ht="15.75" thickBot="1" x14ac:dyDescent="0.3">
      <c r="A29" s="153" t="s">
        <v>35</v>
      </c>
      <c r="B29" s="150">
        <v>8</v>
      </c>
      <c r="C29" s="156">
        <v>15</v>
      </c>
      <c r="D29" s="160">
        <v>15</v>
      </c>
      <c r="E29" s="161">
        <v>10</v>
      </c>
      <c r="F29" s="150">
        <v>10</v>
      </c>
      <c r="G29" s="161">
        <v>12</v>
      </c>
      <c r="H29" s="244">
        <v>1</v>
      </c>
      <c r="I29" s="245"/>
      <c r="J29" s="229">
        <f t="shared" si="0"/>
        <v>33</v>
      </c>
      <c r="K29" s="230"/>
      <c r="L29" s="229">
        <f t="shared" si="1"/>
        <v>37</v>
      </c>
      <c r="M29" s="235"/>
      <c r="W29" s="178"/>
      <c r="X29" s="168" t="s">
        <v>51</v>
      </c>
      <c r="Y29" s="169">
        <f>C26</f>
        <v>15</v>
      </c>
      <c r="Z29" s="170">
        <f>B26</f>
        <v>8</v>
      </c>
      <c r="AA29" s="171">
        <f>E26</f>
        <v>11</v>
      </c>
      <c r="AB29" s="171">
        <f>D26</f>
        <v>15</v>
      </c>
      <c r="AC29" s="169">
        <f>G26</f>
        <v>13</v>
      </c>
      <c r="AD29" s="170">
        <f>F26</f>
        <v>11</v>
      </c>
      <c r="AE29" s="225">
        <v>2</v>
      </c>
      <c r="AF29" s="225"/>
      <c r="AG29" s="231">
        <f>L26</f>
        <v>39</v>
      </c>
      <c r="AH29" s="232"/>
      <c r="AI29" s="225">
        <f>J26</f>
        <v>34</v>
      </c>
      <c r="AJ29" s="226"/>
    </row>
    <row r="30" spans="1:43" ht="15.75" thickBot="1" x14ac:dyDescent="0.3">
      <c r="A30" s="153" t="s">
        <v>36</v>
      </c>
      <c r="B30" s="150">
        <v>3</v>
      </c>
      <c r="C30" s="156">
        <v>15</v>
      </c>
      <c r="D30" s="160">
        <v>14</v>
      </c>
      <c r="E30" s="161">
        <v>16</v>
      </c>
      <c r="F30" s="150"/>
      <c r="G30" s="161"/>
      <c r="H30" s="244">
        <v>1</v>
      </c>
      <c r="I30" s="245"/>
      <c r="J30" s="229">
        <f t="shared" si="0"/>
        <v>17</v>
      </c>
      <c r="K30" s="230"/>
      <c r="L30" s="229">
        <f t="shared" si="1"/>
        <v>31</v>
      </c>
      <c r="M30" s="235"/>
      <c r="W30" s="178"/>
      <c r="X30" s="168" t="s">
        <v>52</v>
      </c>
      <c r="Y30" s="169">
        <f>C30</f>
        <v>15</v>
      </c>
      <c r="Z30" s="170">
        <f>B30</f>
        <v>3</v>
      </c>
      <c r="AA30" s="171">
        <f>E30</f>
        <v>16</v>
      </c>
      <c r="AB30" s="171">
        <f>D30</f>
        <v>14</v>
      </c>
      <c r="AC30" s="169">
        <f>G30</f>
        <v>0</v>
      </c>
      <c r="AD30" s="170">
        <f>F30</f>
        <v>0</v>
      </c>
      <c r="AE30" s="225">
        <v>2</v>
      </c>
      <c r="AF30" s="225"/>
      <c r="AG30" s="231">
        <f>L30</f>
        <v>31</v>
      </c>
      <c r="AH30" s="232"/>
      <c r="AI30" s="225">
        <f>J30</f>
        <v>17</v>
      </c>
      <c r="AJ30" s="226"/>
    </row>
    <row r="31" spans="1:43" ht="15.75" thickBot="1" x14ac:dyDescent="0.3">
      <c r="A31" s="153" t="s">
        <v>37</v>
      </c>
      <c r="B31" s="150">
        <v>7</v>
      </c>
      <c r="C31" s="156">
        <v>15</v>
      </c>
      <c r="D31" s="160">
        <v>7</v>
      </c>
      <c r="E31" s="161">
        <v>15</v>
      </c>
      <c r="F31" s="150"/>
      <c r="G31" s="161"/>
      <c r="H31" s="244">
        <v>1</v>
      </c>
      <c r="I31" s="245"/>
      <c r="J31" s="229">
        <f>B31+D31+F31</f>
        <v>14</v>
      </c>
      <c r="K31" s="230"/>
      <c r="L31" s="229">
        <f t="shared" si="1"/>
        <v>30</v>
      </c>
      <c r="M31" s="235"/>
      <c r="W31" s="178"/>
      <c r="X31" s="168" t="s">
        <v>53</v>
      </c>
      <c r="Y31" s="169">
        <f>C34</f>
        <v>15</v>
      </c>
      <c r="Z31" s="170">
        <f>B34</f>
        <v>3</v>
      </c>
      <c r="AA31" s="171">
        <f>E34</f>
        <v>15</v>
      </c>
      <c r="AB31" s="171">
        <f>D34</f>
        <v>2</v>
      </c>
      <c r="AC31" s="169">
        <f>G34</f>
        <v>0</v>
      </c>
      <c r="AD31" s="170">
        <f>F34</f>
        <v>0</v>
      </c>
      <c r="AE31" s="225">
        <v>2</v>
      </c>
      <c r="AF31" s="225"/>
      <c r="AG31" s="231">
        <f>L34</f>
        <v>30</v>
      </c>
      <c r="AH31" s="232"/>
      <c r="AI31" s="225">
        <f>J34</f>
        <v>5</v>
      </c>
      <c r="AJ31" s="226"/>
    </row>
    <row r="32" spans="1:43" ht="15.75" thickBot="1" x14ac:dyDescent="0.3">
      <c r="A32" s="153" t="s">
        <v>38</v>
      </c>
      <c r="B32" s="150">
        <v>2</v>
      </c>
      <c r="C32" s="156">
        <v>15</v>
      </c>
      <c r="D32" s="160">
        <v>13</v>
      </c>
      <c r="E32" s="161">
        <v>15</v>
      </c>
      <c r="F32" s="150"/>
      <c r="G32" s="161"/>
      <c r="H32" s="244">
        <v>1</v>
      </c>
      <c r="I32" s="245"/>
      <c r="J32" s="229">
        <f t="shared" si="0"/>
        <v>15</v>
      </c>
      <c r="K32" s="230"/>
      <c r="L32" s="229">
        <f t="shared" si="1"/>
        <v>30</v>
      </c>
      <c r="M32" s="235"/>
      <c r="W32" s="178"/>
      <c r="X32" s="168" t="s">
        <v>54</v>
      </c>
      <c r="Y32" s="169">
        <f>C23</f>
        <v>15</v>
      </c>
      <c r="Z32" s="170">
        <f>B23</f>
        <v>10</v>
      </c>
      <c r="AA32" s="171">
        <f>E23</f>
        <v>15</v>
      </c>
      <c r="AB32" s="171">
        <f>D23</f>
        <v>10</v>
      </c>
      <c r="AC32" s="169">
        <f>G23</f>
        <v>0</v>
      </c>
      <c r="AD32" s="170">
        <f>F23</f>
        <v>0</v>
      </c>
      <c r="AE32" s="225">
        <v>2</v>
      </c>
      <c r="AF32" s="225"/>
      <c r="AG32" s="231">
        <f>L23</f>
        <v>30</v>
      </c>
      <c r="AH32" s="232"/>
      <c r="AI32" s="225">
        <f>J23</f>
        <v>20</v>
      </c>
      <c r="AJ32" s="226"/>
    </row>
    <row r="33" spans="1:36" ht="15.75" thickBot="1" x14ac:dyDescent="0.3">
      <c r="A33" s="153" t="s">
        <v>39</v>
      </c>
      <c r="B33" s="150">
        <v>11</v>
      </c>
      <c r="C33" s="156">
        <v>15</v>
      </c>
      <c r="D33" s="160">
        <v>6</v>
      </c>
      <c r="E33" s="161">
        <v>15</v>
      </c>
      <c r="F33" s="150"/>
      <c r="G33" s="161"/>
      <c r="H33" s="244">
        <v>1</v>
      </c>
      <c r="I33" s="245"/>
      <c r="J33" s="229">
        <f t="shared" si="0"/>
        <v>17</v>
      </c>
      <c r="K33" s="230"/>
      <c r="L33" s="229">
        <f t="shared" si="1"/>
        <v>30</v>
      </c>
      <c r="M33" s="235"/>
      <c r="W33" s="178"/>
      <c r="X33" s="168" t="s">
        <v>55</v>
      </c>
      <c r="Y33" s="169">
        <f>C27</f>
        <v>11</v>
      </c>
      <c r="Z33" s="170">
        <f>B27</f>
        <v>15</v>
      </c>
      <c r="AA33" s="171">
        <f>E27</f>
        <v>15</v>
      </c>
      <c r="AB33" s="171">
        <f>D27</f>
        <v>13</v>
      </c>
      <c r="AC33" s="169">
        <f>G27</f>
        <v>8</v>
      </c>
      <c r="AD33" s="170">
        <f>F27</f>
        <v>11</v>
      </c>
      <c r="AE33" s="225">
        <v>1</v>
      </c>
      <c r="AF33" s="225"/>
      <c r="AG33" s="231">
        <f>L27</f>
        <v>34</v>
      </c>
      <c r="AH33" s="232"/>
      <c r="AI33" s="225">
        <f>J27</f>
        <v>39</v>
      </c>
      <c r="AJ33" s="226"/>
    </row>
    <row r="34" spans="1:36" ht="15.75" thickBot="1" x14ac:dyDescent="0.3">
      <c r="A34" s="153" t="s">
        <v>40</v>
      </c>
      <c r="B34" s="150">
        <v>3</v>
      </c>
      <c r="C34" s="156">
        <v>15</v>
      </c>
      <c r="D34" s="160">
        <v>2</v>
      </c>
      <c r="E34" s="161">
        <v>15</v>
      </c>
      <c r="F34" s="150"/>
      <c r="G34" s="161"/>
      <c r="H34" s="244">
        <v>1</v>
      </c>
      <c r="I34" s="245"/>
      <c r="J34" s="229">
        <f t="shared" si="0"/>
        <v>5</v>
      </c>
      <c r="K34" s="230"/>
      <c r="L34" s="229">
        <f t="shared" si="1"/>
        <v>30</v>
      </c>
      <c r="M34" s="235"/>
      <c r="W34" s="178"/>
      <c r="X34" s="168" t="s">
        <v>56</v>
      </c>
      <c r="Y34" s="169">
        <f>C31</f>
        <v>15</v>
      </c>
      <c r="Z34" s="170">
        <f>B31</f>
        <v>7</v>
      </c>
      <c r="AA34" s="171">
        <f>E31</f>
        <v>15</v>
      </c>
      <c r="AB34" s="171">
        <f>D31</f>
        <v>7</v>
      </c>
      <c r="AC34" s="169">
        <f>G31</f>
        <v>0</v>
      </c>
      <c r="AD34" s="170">
        <f>F31</f>
        <v>0</v>
      </c>
      <c r="AE34" s="225">
        <v>2</v>
      </c>
      <c r="AF34" s="225"/>
      <c r="AG34" s="231">
        <f>L31</f>
        <v>30</v>
      </c>
      <c r="AH34" s="232"/>
      <c r="AI34" s="225">
        <f>J31</f>
        <v>14</v>
      </c>
      <c r="AJ34" s="226"/>
    </row>
    <row r="35" spans="1:36" ht="15.75" thickBot="1" x14ac:dyDescent="0.3">
      <c r="A35" s="154" t="s">
        <v>41</v>
      </c>
      <c r="B35" s="151">
        <v>7</v>
      </c>
      <c r="C35" s="157">
        <v>15</v>
      </c>
      <c r="D35" s="162">
        <v>9</v>
      </c>
      <c r="E35" s="163">
        <v>15</v>
      </c>
      <c r="F35" s="151"/>
      <c r="G35" s="163"/>
      <c r="H35" s="246">
        <v>1</v>
      </c>
      <c r="I35" s="247"/>
      <c r="J35" s="241">
        <f t="shared" si="0"/>
        <v>16</v>
      </c>
      <c r="K35" s="243"/>
      <c r="L35" s="241">
        <f t="shared" si="1"/>
        <v>30</v>
      </c>
      <c r="M35" s="242"/>
      <c r="W35" s="178"/>
      <c r="X35" s="172" t="s">
        <v>57</v>
      </c>
      <c r="Y35" s="173">
        <f>C35</f>
        <v>15</v>
      </c>
      <c r="Z35" s="174">
        <f>B35</f>
        <v>7</v>
      </c>
      <c r="AA35" s="175">
        <f>E35</f>
        <v>15</v>
      </c>
      <c r="AB35" s="175">
        <f>D35</f>
        <v>9</v>
      </c>
      <c r="AC35" s="173">
        <f>G35</f>
        <v>0</v>
      </c>
      <c r="AD35" s="174">
        <f>F35</f>
        <v>0</v>
      </c>
      <c r="AE35" s="227">
        <v>2</v>
      </c>
      <c r="AF35" s="227"/>
      <c r="AG35" s="233">
        <f>L35</f>
        <v>30</v>
      </c>
      <c r="AH35" s="234"/>
      <c r="AI35" s="227">
        <f>J35</f>
        <v>16</v>
      </c>
      <c r="AJ35" s="228"/>
    </row>
    <row r="36" spans="1:36" ht="15.75" thickTop="1" x14ac:dyDescent="0.25"/>
  </sheetData>
  <mergeCells count="185">
    <mergeCell ref="A1:T1"/>
    <mergeCell ref="X1:AQ1"/>
    <mergeCell ref="B3:E3"/>
    <mergeCell ref="F3:I3"/>
    <mergeCell ref="J3:M3"/>
    <mergeCell ref="N3:Q3"/>
    <mergeCell ref="S3:T3"/>
    <mergeCell ref="Y3:AB3"/>
    <mergeCell ref="AC3:AF3"/>
    <mergeCell ref="AG3:AJ3"/>
    <mergeCell ref="AK3:AN3"/>
    <mergeCell ref="AP3:AQ3"/>
    <mergeCell ref="B4:E5"/>
    <mergeCell ref="R4:R5"/>
    <mergeCell ref="S4:S5"/>
    <mergeCell ref="T4:T5"/>
    <mergeCell ref="X4:X5"/>
    <mergeCell ref="Y4:AB5"/>
    <mergeCell ref="AO4:AO5"/>
    <mergeCell ref="A6:A7"/>
    <mergeCell ref="F6:I7"/>
    <mergeCell ref="R6:R7"/>
    <mergeCell ref="S6:S7"/>
    <mergeCell ref="T6:T7"/>
    <mergeCell ref="X6:X7"/>
    <mergeCell ref="D7:E7"/>
    <mergeCell ref="A8:A9"/>
    <mergeCell ref="J8:M9"/>
    <mergeCell ref="R8:R9"/>
    <mergeCell ref="S8:S9"/>
    <mergeCell ref="T8:T9"/>
    <mergeCell ref="X8:X9"/>
    <mergeCell ref="AP4:AP5"/>
    <mergeCell ref="AQ4:AQ5"/>
    <mergeCell ref="H5:I5"/>
    <mergeCell ref="L5:M5"/>
    <mergeCell ref="P5:Q5"/>
    <mergeCell ref="AE5:AF5"/>
    <mergeCell ref="AI5:AJ5"/>
    <mergeCell ref="AM5:AN5"/>
    <mergeCell ref="AC6:AF7"/>
    <mergeCell ref="AO6:AO7"/>
    <mergeCell ref="AP6:AP7"/>
    <mergeCell ref="AQ6:AQ7"/>
    <mergeCell ref="L7:M7"/>
    <mergeCell ref="P7:Q7"/>
    <mergeCell ref="AA7:AB7"/>
    <mergeCell ref="AI7:AJ7"/>
    <mergeCell ref="AM7:AN7"/>
    <mergeCell ref="A4:A5"/>
    <mergeCell ref="AG8:AJ9"/>
    <mergeCell ref="AO8:AO9"/>
    <mergeCell ref="AP8:AP9"/>
    <mergeCell ref="AK10:AN11"/>
    <mergeCell ref="AO10:AO11"/>
    <mergeCell ref="AP10:AP11"/>
    <mergeCell ref="AQ8:AQ9"/>
    <mergeCell ref="D9:E9"/>
    <mergeCell ref="H9:I9"/>
    <mergeCell ref="P9:Q9"/>
    <mergeCell ref="AA9:AB9"/>
    <mergeCell ref="AE9:AF9"/>
    <mergeCell ref="AM9:AN9"/>
    <mergeCell ref="AQ10:AQ11"/>
    <mergeCell ref="D11:E11"/>
    <mergeCell ref="H11:I11"/>
    <mergeCell ref="L11:M11"/>
    <mergeCell ref="AA11:AB11"/>
    <mergeCell ref="AE11:AF11"/>
    <mergeCell ref="AI11:AJ11"/>
    <mergeCell ref="A10:A11"/>
    <mergeCell ref="N10:Q11"/>
    <mergeCell ref="R10:R11"/>
    <mergeCell ref="S10:S11"/>
    <mergeCell ref="T10:T11"/>
    <mergeCell ref="X10:X11"/>
    <mergeCell ref="H21:I21"/>
    <mergeCell ref="J21:K21"/>
    <mergeCell ref="L21:M21"/>
    <mergeCell ref="A17:AJ17"/>
    <mergeCell ref="B19:C19"/>
    <mergeCell ref="D19:E19"/>
    <mergeCell ref="F19:G19"/>
    <mergeCell ref="H19:I19"/>
    <mergeCell ref="J19:K19"/>
    <mergeCell ref="L19:M19"/>
    <mergeCell ref="Y19:Z19"/>
    <mergeCell ref="AA19:AB19"/>
    <mergeCell ref="AC19:AD19"/>
    <mergeCell ref="AE21:AF21"/>
    <mergeCell ref="AG21:AH21"/>
    <mergeCell ref="AI21:AJ21"/>
    <mergeCell ref="AE19:AF19"/>
    <mergeCell ref="AG19:AH19"/>
    <mergeCell ref="AI19:AJ19"/>
    <mergeCell ref="H20:I20"/>
    <mergeCell ref="J20:K20"/>
    <mergeCell ref="L20:M20"/>
    <mergeCell ref="AE20:AF20"/>
    <mergeCell ref="AG20:AH20"/>
    <mergeCell ref="AI20:AJ20"/>
    <mergeCell ref="H23:I23"/>
    <mergeCell ref="J23:K23"/>
    <mergeCell ref="L23:M23"/>
    <mergeCell ref="AE23:AF23"/>
    <mergeCell ref="AG23:AH23"/>
    <mergeCell ref="AI23:AJ23"/>
    <mergeCell ref="H22:I22"/>
    <mergeCell ref="J22:K22"/>
    <mergeCell ref="L22:M22"/>
    <mergeCell ref="AE22:AF22"/>
    <mergeCell ref="AG22:AH22"/>
    <mergeCell ref="AI22:AJ22"/>
    <mergeCell ref="H25:I25"/>
    <mergeCell ref="J25:K25"/>
    <mergeCell ref="L25:M25"/>
    <mergeCell ref="AE25:AF25"/>
    <mergeCell ref="AG25:AH25"/>
    <mergeCell ref="AI25:AJ25"/>
    <mergeCell ref="H24:I24"/>
    <mergeCell ref="J24:K24"/>
    <mergeCell ref="L24:M24"/>
    <mergeCell ref="AE24:AF24"/>
    <mergeCell ref="AG24:AH24"/>
    <mergeCell ref="AI24:AJ24"/>
    <mergeCell ref="H27:I27"/>
    <mergeCell ref="J27:K27"/>
    <mergeCell ref="L27:M27"/>
    <mergeCell ref="AE27:AF27"/>
    <mergeCell ref="AG27:AH27"/>
    <mergeCell ref="AI27:AJ27"/>
    <mergeCell ref="H26:I26"/>
    <mergeCell ref="J26:K26"/>
    <mergeCell ref="L26:M26"/>
    <mergeCell ref="AE26:AF26"/>
    <mergeCell ref="AG26:AH26"/>
    <mergeCell ref="AI26:AJ26"/>
    <mergeCell ref="H29:I29"/>
    <mergeCell ref="J29:K29"/>
    <mergeCell ref="L29:M29"/>
    <mergeCell ref="AE29:AF29"/>
    <mergeCell ref="AG29:AH29"/>
    <mergeCell ref="AI29:AJ29"/>
    <mergeCell ref="H28:I28"/>
    <mergeCell ref="J28:K28"/>
    <mergeCell ref="L28:M28"/>
    <mergeCell ref="AE28:AF28"/>
    <mergeCell ref="AG28:AH28"/>
    <mergeCell ref="AI28:AJ28"/>
    <mergeCell ref="H31:I31"/>
    <mergeCell ref="J31:K31"/>
    <mergeCell ref="L31:M31"/>
    <mergeCell ref="AE31:AF31"/>
    <mergeCell ref="AG31:AH31"/>
    <mergeCell ref="AI31:AJ31"/>
    <mergeCell ref="H30:I30"/>
    <mergeCell ref="J30:K30"/>
    <mergeCell ref="L30:M30"/>
    <mergeCell ref="AE30:AF30"/>
    <mergeCell ref="AG30:AH30"/>
    <mergeCell ref="AI30:AJ30"/>
    <mergeCell ref="H33:I33"/>
    <mergeCell ref="J33:K33"/>
    <mergeCell ref="L33:M33"/>
    <mergeCell ref="AE33:AF33"/>
    <mergeCell ref="AG33:AH33"/>
    <mergeCell ref="AI33:AJ33"/>
    <mergeCell ref="H32:I32"/>
    <mergeCell ref="J32:K32"/>
    <mergeCell ref="L32:M32"/>
    <mergeCell ref="AE32:AF32"/>
    <mergeCell ref="AG32:AH32"/>
    <mergeCell ref="AI32:AJ32"/>
    <mergeCell ref="H35:I35"/>
    <mergeCell ref="J35:K35"/>
    <mergeCell ref="L35:M35"/>
    <mergeCell ref="AE35:AF35"/>
    <mergeCell ref="AG35:AH35"/>
    <mergeCell ref="AI35:AJ35"/>
    <mergeCell ref="H34:I34"/>
    <mergeCell ref="J34:K34"/>
    <mergeCell ref="L34:M34"/>
    <mergeCell ref="AE34:AF34"/>
    <mergeCell ref="AG34:AH34"/>
    <mergeCell ref="AI34:AJ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Zeros="0" topLeftCell="A4" workbookViewId="0">
      <selection activeCell="N16" sqref="N16"/>
    </sheetView>
  </sheetViews>
  <sheetFormatPr defaultRowHeight="15" x14ac:dyDescent="0.25"/>
  <cols>
    <col min="1" max="1" width="13.85546875" customWidth="1"/>
    <col min="2" max="2" width="4.7109375" customWidth="1"/>
    <col min="3" max="3" width="4" customWidth="1"/>
    <col min="4" max="4" width="6" customWidth="1"/>
    <col min="5" max="5" width="5.7109375" customWidth="1"/>
    <col min="6" max="6" width="10.42578125" customWidth="1"/>
    <col min="9" max="9" width="10.140625" customWidth="1"/>
  </cols>
  <sheetData>
    <row r="1" spans="1:11" ht="66.75" customHeight="1" x14ac:dyDescent="0.25">
      <c r="A1" s="219" t="s">
        <v>101</v>
      </c>
      <c r="B1" s="219"/>
      <c r="C1" s="219"/>
      <c r="D1" s="219"/>
      <c r="E1" s="219"/>
      <c r="F1" s="219"/>
    </row>
    <row r="2" spans="1:11" ht="15.75" thickBot="1" x14ac:dyDescent="0.3"/>
    <row r="3" spans="1:11" ht="62.25" customHeight="1" thickTop="1" thickBot="1" x14ac:dyDescent="0.3">
      <c r="A3" s="1" t="s">
        <v>0</v>
      </c>
      <c r="B3" s="222" t="s">
        <v>1</v>
      </c>
      <c r="C3" s="223"/>
      <c r="D3" s="220" t="s">
        <v>3</v>
      </c>
      <c r="E3" s="221"/>
      <c r="F3" s="2" t="s">
        <v>4</v>
      </c>
      <c r="H3" s="3" t="s">
        <v>5</v>
      </c>
      <c r="I3" s="177" t="s">
        <v>6</v>
      </c>
      <c r="J3" s="177" t="s">
        <v>7</v>
      </c>
      <c r="K3" s="5" t="s">
        <v>8</v>
      </c>
    </row>
    <row r="4" spans="1:11" ht="16.5" thickTop="1" thickBot="1" x14ac:dyDescent="0.3">
      <c r="A4" s="214" t="s">
        <v>102</v>
      </c>
      <c r="B4" s="189">
        <f>'Tab wyników B-1'!R4</f>
        <v>10</v>
      </c>
      <c r="C4" s="190"/>
      <c r="D4" s="195">
        <f>'Tab wyników B-1'!S4</f>
        <v>218</v>
      </c>
      <c r="E4" s="198">
        <f>'Tab wyników B-1'!T4</f>
        <v>220</v>
      </c>
      <c r="F4" s="201" t="s">
        <v>203</v>
      </c>
      <c r="H4" s="185">
        <v>8</v>
      </c>
      <c r="I4" s="183">
        <v>10</v>
      </c>
      <c r="J4" s="183">
        <f>H4/I4</f>
        <v>0.8</v>
      </c>
      <c r="K4" s="184">
        <f>D4/E4</f>
        <v>0.99090909090909096</v>
      </c>
    </row>
    <row r="5" spans="1:11" ht="15.75" thickBot="1" x14ac:dyDescent="0.3">
      <c r="A5" s="215"/>
      <c r="B5" s="191"/>
      <c r="C5" s="192"/>
      <c r="D5" s="196"/>
      <c r="E5" s="199"/>
      <c r="F5" s="202"/>
      <c r="H5" s="185"/>
      <c r="I5" s="183"/>
      <c r="J5" s="183"/>
      <c r="K5" s="184"/>
    </row>
    <row r="6" spans="1:11" ht="15.75" thickBot="1" x14ac:dyDescent="0.3">
      <c r="A6" s="215"/>
      <c r="B6" s="191"/>
      <c r="C6" s="192"/>
      <c r="D6" s="196"/>
      <c r="E6" s="199"/>
      <c r="F6" s="202"/>
      <c r="H6" s="185"/>
      <c r="I6" s="183"/>
      <c r="J6" s="183"/>
      <c r="K6" s="184"/>
    </row>
    <row r="7" spans="1:11" ht="15.75" thickBot="1" x14ac:dyDescent="0.3">
      <c r="A7" s="216"/>
      <c r="B7" s="193"/>
      <c r="C7" s="194"/>
      <c r="D7" s="197"/>
      <c r="E7" s="200"/>
      <c r="F7" s="203"/>
      <c r="H7" s="185"/>
      <c r="I7" s="183"/>
      <c r="J7" s="183"/>
      <c r="K7" s="184"/>
    </row>
    <row r="8" spans="1:11" ht="16.5" customHeight="1" thickTop="1" thickBot="1" x14ac:dyDescent="0.3">
      <c r="A8" s="214" t="s">
        <v>103</v>
      </c>
      <c r="B8" s="189">
        <f>'Tab wyników B-1'!R6</f>
        <v>11</v>
      </c>
      <c r="C8" s="190"/>
      <c r="D8" s="195">
        <f>'Tab wyników B-1'!S6</f>
        <v>232</v>
      </c>
      <c r="E8" s="198">
        <f>'Tab wyników B-1'!T6</f>
        <v>224</v>
      </c>
      <c r="F8" s="201" t="s">
        <v>202</v>
      </c>
      <c r="H8" s="185">
        <v>10</v>
      </c>
      <c r="I8" s="183">
        <v>9</v>
      </c>
      <c r="J8" s="183">
        <f t="shared" ref="J8" si="0">H8/I8</f>
        <v>1.1111111111111112</v>
      </c>
      <c r="K8" s="184">
        <f t="shared" ref="K8" si="1">D8/E8</f>
        <v>1.0357142857142858</v>
      </c>
    </row>
    <row r="9" spans="1:11" ht="15.75" customHeight="1" thickBot="1" x14ac:dyDescent="0.3">
      <c r="A9" s="215"/>
      <c r="B9" s="191"/>
      <c r="C9" s="192"/>
      <c r="D9" s="196"/>
      <c r="E9" s="199"/>
      <c r="F9" s="202"/>
      <c r="H9" s="185"/>
      <c r="I9" s="183"/>
      <c r="J9" s="183"/>
      <c r="K9" s="184"/>
    </row>
    <row r="10" spans="1:11" ht="15.75" customHeight="1" thickBot="1" x14ac:dyDescent="0.3">
      <c r="A10" s="215"/>
      <c r="B10" s="191"/>
      <c r="C10" s="192"/>
      <c r="D10" s="196"/>
      <c r="E10" s="199"/>
      <c r="F10" s="202"/>
      <c r="H10" s="185"/>
      <c r="I10" s="183"/>
      <c r="J10" s="183"/>
      <c r="K10" s="184"/>
    </row>
    <row r="11" spans="1:11" ht="15.75" customHeight="1" thickBot="1" x14ac:dyDescent="0.3">
      <c r="A11" s="216"/>
      <c r="B11" s="193"/>
      <c r="C11" s="194"/>
      <c r="D11" s="197"/>
      <c r="E11" s="200"/>
      <c r="F11" s="203"/>
      <c r="H11" s="185"/>
      <c r="I11" s="183"/>
      <c r="J11" s="183"/>
      <c r="K11" s="184"/>
    </row>
    <row r="12" spans="1:11" ht="16.5" customHeight="1" thickTop="1" thickBot="1" x14ac:dyDescent="0.3">
      <c r="A12" s="214" t="s">
        <v>104</v>
      </c>
      <c r="B12" s="189">
        <f>'Tab wyników B-1'!R8</f>
        <v>7</v>
      </c>
      <c r="C12" s="190"/>
      <c r="D12" s="195">
        <f>'Tab wyników B-1'!S8</f>
        <v>91</v>
      </c>
      <c r="E12" s="198">
        <f>'Tab wyników B-1'!T8</f>
        <v>211</v>
      </c>
      <c r="F12" s="201" t="s">
        <v>206</v>
      </c>
      <c r="H12" s="185"/>
      <c r="I12" s="183"/>
      <c r="J12" s="183" t="e">
        <f t="shared" ref="J12" si="2">H12/I12</f>
        <v>#DIV/0!</v>
      </c>
      <c r="K12" s="184">
        <f t="shared" ref="K12" si="3">D12/E12</f>
        <v>0.43127962085308058</v>
      </c>
    </row>
    <row r="13" spans="1:11" ht="15.75" customHeight="1" thickBot="1" x14ac:dyDescent="0.3">
      <c r="A13" s="215"/>
      <c r="B13" s="191"/>
      <c r="C13" s="192"/>
      <c r="D13" s="196"/>
      <c r="E13" s="199"/>
      <c r="F13" s="202"/>
      <c r="H13" s="185"/>
      <c r="I13" s="183"/>
      <c r="J13" s="183"/>
      <c r="K13" s="184"/>
    </row>
    <row r="14" spans="1:11" ht="15.75" customHeight="1" thickBot="1" x14ac:dyDescent="0.3">
      <c r="A14" s="215"/>
      <c r="B14" s="191"/>
      <c r="C14" s="192"/>
      <c r="D14" s="196"/>
      <c r="E14" s="199"/>
      <c r="F14" s="202"/>
      <c r="H14" s="185"/>
      <c r="I14" s="183"/>
      <c r="J14" s="183"/>
      <c r="K14" s="184"/>
    </row>
    <row r="15" spans="1:11" ht="15.75" customHeight="1" thickBot="1" x14ac:dyDescent="0.3">
      <c r="A15" s="216"/>
      <c r="B15" s="193"/>
      <c r="C15" s="194"/>
      <c r="D15" s="197"/>
      <c r="E15" s="200"/>
      <c r="F15" s="202"/>
      <c r="H15" s="185"/>
      <c r="I15" s="183"/>
      <c r="J15" s="183"/>
      <c r="K15" s="184"/>
    </row>
    <row r="16" spans="1:11" ht="16.5" customHeight="1" thickTop="1" thickBot="1" x14ac:dyDescent="0.3">
      <c r="A16" s="214" t="s">
        <v>105</v>
      </c>
      <c r="B16" s="189">
        <f>'Tab wyników B-1'!R10</f>
        <v>8</v>
      </c>
      <c r="C16" s="190"/>
      <c r="D16" s="195">
        <f>'Tab wyników B-1'!S10</f>
        <v>168</v>
      </c>
      <c r="E16" s="198">
        <f>'Tab wyników B-1'!T10</f>
        <v>206</v>
      </c>
      <c r="F16" s="211" t="s">
        <v>205</v>
      </c>
      <c r="H16" s="186"/>
      <c r="I16" s="204"/>
      <c r="J16" s="183" t="e">
        <f t="shared" ref="J16" si="4">H16/I16</f>
        <v>#DIV/0!</v>
      </c>
      <c r="K16" s="184">
        <f t="shared" ref="K16" si="5">D16/E16</f>
        <v>0.81553398058252424</v>
      </c>
    </row>
    <row r="17" spans="1:11" ht="16.5" customHeight="1" thickTop="1" thickBot="1" x14ac:dyDescent="0.3">
      <c r="A17" s="215"/>
      <c r="B17" s="191"/>
      <c r="C17" s="192"/>
      <c r="D17" s="196"/>
      <c r="E17" s="199"/>
      <c r="F17" s="211"/>
      <c r="H17" s="187"/>
      <c r="I17" s="205"/>
      <c r="J17" s="183"/>
      <c r="K17" s="184"/>
    </row>
    <row r="18" spans="1:11" ht="16.5" customHeight="1" thickTop="1" thickBot="1" x14ac:dyDescent="0.3">
      <c r="A18" s="215"/>
      <c r="B18" s="191"/>
      <c r="C18" s="192"/>
      <c r="D18" s="196"/>
      <c r="E18" s="199"/>
      <c r="F18" s="211"/>
      <c r="H18" s="187"/>
      <c r="I18" s="205"/>
      <c r="J18" s="183"/>
      <c r="K18" s="184"/>
    </row>
    <row r="19" spans="1:11" ht="16.5" customHeight="1" thickTop="1" thickBot="1" x14ac:dyDescent="0.3">
      <c r="A19" s="216"/>
      <c r="B19" s="193"/>
      <c r="C19" s="194"/>
      <c r="D19" s="197"/>
      <c r="E19" s="200"/>
      <c r="F19" s="211"/>
      <c r="H19" s="188"/>
      <c r="I19" s="206"/>
      <c r="J19" s="183"/>
      <c r="K19" s="184"/>
    </row>
    <row r="20" spans="1:11" ht="16.5" thickTop="1" thickBot="1" x14ac:dyDescent="0.3">
      <c r="A20" s="214" t="s">
        <v>106</v>
      </c>
      <c r="B20" s="189">
        <f>'Tab wyników B-1'!AO4</f>
        <v>13</v>
      </c>
      <c r="C20" s="190"/>
      <c r="D20" s="213">
        <f>'Tab wyników B-1'!AP4</f>
        <v>197</v>
      </c>
      <c r="E20" s="212">
        <f>'Tab wyników B-1'!AQ4</f>
        <v>120</v>
      </c>
      <c r="F20" s="211" t="s">
        <v>200</v>
      </c>
      <c r="H20" s="186"/>
      <c r="I20" s="204"/>
      <c r="J20" s="183" t="e">
        <f t="shared" ref="J20" si="6">H20/I20</f>
        <v>#DIV/0!</v>
      </c>
      <c r="K20" s="184">
        <f t="shared" ref="K20" si="7">D20/E20</f>
        <v>1.6416666666666666</v>
      </c>
    </row>
    <row r="21" spans="1:11" ht="16.5" thickTop="1" thickBot="1" x14ac:dyDescent="0.3">
      <c r="A21" s="215"/>
      <c r="B21" s="191"/>
      <c r="C21" s="192"/>
      <c r="D21" s="213"/>
      <c r="E21" s="212"/>
      <c r="F21" s="211"/>
      <c r="H21" s="187"/>
      <c r="I21" s="205"/>
      <c r="J21" s="183"/>
      <c r="K21" s="184"/>
    </row>
    <row r="22" spans="1:11" ht="16.5" thickTop="1" thickBot="1" x14ac:dyDescent="0.3">
      <c r="A22" s="215"/>
      <c r="B22" s="191"/>
      <c r="C22" s="192"/>
      <c r="D22" s="213"/>
      <c r="E22" s="212"/>
      <c r="F22" s="211"/>
      <c r="H22" s="187"/>
      <c r="I22" s="205"/>
      <c r="J22" s="183"/>
      <c r="K22" s="184"/>
    </row>
    <row r="23" spans="1:11" ht="16.5" thickTop="1" thickBot="1" x14ac:dyDescent="0.3">
      <c r="A23" s="216"/>
      <c r="B23" s="193"/>
      <c r="C23" s="194"/>
      <c r="D23" s="213"/>
      <c r="E23" s="212"/>
      <c r="F23" s="211"/>
      <c r="H23" s="188"/>
      <c r="I23" s="206"/>
      <c r="J23" s="183"/>
      <c r="K23" s="184"/>
    </row>
    <row r="24" spans="1:11" ht="16.5" customHeight="1" thickTop="1" thickBot="1" x14ac:dyDescent="0.3">
      <c r="A24" s="214" t="s">
        <v>107</v>
      </c>
      <c r="B24" s="189">
        <f>'Tab wyników B-1'!AO6</f>
        <v>10</v>
      </c>
      <c r="C24" s="190"/>
      <c r="D24" s="213">
        <f>'Tab wyników B-1'!AP6</f>
        <v>193</v>
      </c>
      <c r="E24" s="212">
        <f>'Tab wyników B-1'!AQ6</f>
        <v>209</v>
      </c>
      <c r="F24" s="211" t="s">
        <v>204</v>
      </c>
      <c r="H24" s="186">
        <v>7</v>
      </c>
      <c r="I24" s="204">
        <v>9</v>
      </c>
      <c r="J24" s="183">
        <f t="shared" ref="J24" si="8">H24/I24</f>
        <v>0.77777777777777779</v>
      </c>
      <c r="K24" s="184">
        <f t="shared" ref="K24" si="9">D24/E24</f>
        <v>0.92344497607655507</v>
      </c>
    </row>
    <row r="25" spans="1:11" ht="16.5" customHeight="1" thickTop="1" thickBot="1" x14ac:dyDescent="0.3">
      <c r="A25" s="215"/>
      <c r="B25" s="191"/>
      <c r="C25" s="192"/>
      <c r="D25" s="213"/>
      <c r="E25" s="212"/>
      <c r="F25" s="211"/>
      <c r="H25" s="187"/>
      <c r="I25" s="205"/>
      <c r="J25" s="183"/>
      <c r="K25" s="184"/>
    </row>
    <row r="26" spans="1:11" ht="16.5" customHeight="1" thickTop="1" thickBot="1" x14ac:dyDescent="0.3">
      <c r="A26" s="215"/>
      <c r="B26" s="191"/>
      <c r="C26" s="192"/>
      <c r="D26" s="213"/>
      <c r="E26" s="212"/>
      <c r="F26" s="211"/>
      <c r="H26" s="187"/>
      <c r="I26" s="205"/>
      <c r="J26" s="183"/>
      <c r="K26" s="184"/>
    </row>
    <row r="27" spans="1:11" ht="16.5" customHeight="1" thickTop="1" thickBot="1" x14ac:dyDescent="0.3">
      <c r="A27" s="216"/>
      <c r="B27" s="193"/>
      <c r="C27" s="194"/>
      <c r="D27" s="213"/>
      <c r="E27" s="212"/>
      <c r="F27" s="211"/>
      <c r="H27" s="188"/>
      <c r="I27" s="206"/>
      <c r="J27" s="183"/>
      <c r="K27" s="184"/>
    </row>
    <row r="28" spans="1:11" ht="16.5" customHeight="1" thickTop="1" thickBot="1" x14ac:dyDescent="0.3">
      <c r="A28" s="214" t="s">
        <v>108</v>
      </c>
      <c r="B28" s="189">
        <f>'Tab wyników B-1'!AO8</f>
        <v>14</v>
      </c>
      <c r="C28" s="190"/>
      <c r="D28" s="213">
        <f>'Tab wyników B-1'!AP8</f>
        <v>221</v>
      </c>
      <c r="E28" s="212">
        <f>'Tab wyników B-1'!AQ8</f>
        <v>146</v>
      </c>
      <c r="F28" s="202" t="s">
        <v>199</v>
      </c>
      <c r="H28" s="186"/>
      <c r="I28" s="204"/>
      <c r="J28" s="183" t="e">
        <f t="shared" ref="J28" si="10">H28/I28</f>
        <v>#DIV/0!</v>
      </c>
      <c r="K28" s="184">
        <f t="shared" ref="K28" si="11">D28/E28</f>
        <v>1.5136986301369864</v>
      </c>
    </row>
    <row r="29" spans="1:11" ht="15.75" customHeight="1" thickTop="1" thickBot="1" x14ac:dyDescent="0.3">
      <c r="A29" s="215"/>
      <c r="B29" s="191"/>
      <c r="C29" s="192"/>
      <c r="D29" s="213"/>
      <c r="E29" s="212"/>
      <c r="F29" s="202"/>
      <c r="H29" s="187"/>
      <c r="I29" s="205"/>
      <c r="J29" s="183"/>
      <c r="K29" s="184"/>
    </row>
    <row r="30" spans="1:11" ht="15.75" customHeight="1" thickTop="1" thickBot="1" x14ac:dyDescent="0.3">
      <c r="A30" s="215"/>
      <c r="B30" s="191"/>
      <c r="C30" s="192"/>
      <c r="D30" s="213"/>
      <c r="E30" s="212"/>
      <c r="F30" s="202"/>
      <c r="H30" s="187"/>
      <c r="I30" s="205"/>
      <c r="J30" s="183"/>
      <c r="K30" s="184"/>
    </row>
    <row r="31" spans="1:11" ht="15.75" customHeight="1" thickTop="1" thickBot="1" x14ac:dyDescent="0.3">
      <c r="A31" s="216"/>
      <c r="B31" s="193"/>
      <c r="C31" s="194"/>
      <c r="D31" s="213"/>
      <c r="E31" s="212"/>
      <c r="F31" s="203"/>
      <c r="H31" s="188"/>
      <c r="I31" s="206"/>
      <c r="J31" s="183"/>
      <c r="K31" s="184"/>
    </row>
    <row r="32" spans="1:11" ht="16.5" customHeight="1" thickTop="1" thickBot="1" x14ac:dyDescent="0.3">
      <c r="A32" s="214" t="s">
        <v>109</v>
      </c>
      <c r="B32" s="189">
        <f>'Tab wyników B-1'!AO10</f>
        <v>11</v>
      </c>
      <c r="C32" s="190"/>
      <c r="D32" s="213">
        <f>'Tab wyników B-1'!AP10</f>
        <v>204</v>
      </c>
      <c r="E32" s="212">
        <f>'Tab wyników B-1'!AQ10</f>
        <v>188</v>
      </c>
      <c r="F32" s="201" t="s">
        <v>201</v>
      </c>
      <c r="H32" s="185">
        <v>9</v>
      </c>
      <c r="I32" s="183">
        <v>7</v>
      </c>
      <c r="J32" s="183">
        <f t="shared" ref="J32" si="12">H32/I32</f>
        <v>1.2857142857142858</v>
      </c>
      <c r="K32" s="184">
        <f t="shared" ref="K32" si="13">D32/E32</f>
        <v>1.0851063829787233</v>
      </c>
    </row>
    <row r="33" spans="1:11" ht="15.75" customHeight="1" thickTop="1" thickBot="1" x14ac:dyDescent="0.3">
      <c r="A33" s="215"/>
      <c r="B33" s="191"/>
      <c r="C33" s="192"/>
      <c r="D33" s="213"/>
      <c r="E33" s="212"/>
      <c r="F33" s="202"/>
      <c r="H33" s="185"/>
      <c r="I33" s="183"/>
      <c r="J33" s="183"/>
      <c r="K33" s="184"/>
    </row>
    <row r="34" spans="1:11" ht="15.75" customHeight="1" thickTop="1" thickBot="1" x14ac:dyDescent="0.3">
      <c r="A34" s="215"/>
      <c r="B34" s="191"/>
      <c r="C34" s="192"/>
      <c r="D34" s="213"/>
      <c r="E34" s="212"/>
      <c r="F34" s="202"/>
      <c r="H34" s="185"/>
      <c r="I34" s="183"/>
      <c r="J34" s="183"/>
      <c r="K34" s="184"/>
    </row>
    <row r="35" spans="1:11" ht="15.75" customHeight="1" thickTop="1" thickBot="1" x14ac:dyDescent="0.3">
      <c r="A35" s="216"/>
      <c r="B35" s="193"/>
      <c r="C35" s="194"/>
      <c r="D35" s="213"/>
      <c r="E35" s="212"/>
      <c r="F35" s="203"/>
      <c r="H35" s="185"/>
      <c r="I35" s="183"/>
      <c r="J35" s="183"/>
      <c r="K35" s="184"/>
    </row>
    <row r="36" spans="1:11" ht="15.75" thickTop="1" x14ac:dyDescent="0.25"/>
  </sheetData>
  <mergeCells count="75">
    <mergeCell ref="A1:F1"/>
    <mergeCell ref="B3:C3"/>
    <mergeCell ref="D3:E3"/>
    <mergeCell ref="A4:A7"/>
    <mergeCell ref="B4:C7"/>
    <mergeCell ref="D4:D7"/>
    <mergeCell ref="E4:E7"/>
    <mergeCell ref="F4:F7"/>
    <mergeCell ref="K4:K7"/>
    <mergeCell ref="A8:A11"/>
    <mergeCell ref="B8:C11"/>
    <mergeCell ref="D8:D11"/>
    <mergeCell ref="E8:E11"/>
    <mergeCell ref="F8:F11"/>
    <mergeCell ref="H8:H11"/>
    <mergeCell ref="I8:I11"/>
    <mergeCell ref="J8:J11"/>
    <mergeCell ref="K8:K11"/>
    <mergeCell ref="H4:H7"/>
    <mergeCell ref="I4:I7"/>
    <mergeCell ref="J4:J7"/>
    <mergeCell ref="H12:H15"/>
    <mergeCell ref="I12:I15"/>
    <mergeCell ref="J12:J15"/>
    <mergeCell ref="K12:K15"/>
    <mergeCell ref="A16:A19"/>
    <mergeCell ref="B16:C19"/>
    <mergeCell ref="D16:D19"/>
    <mergeCell ref="E16:E19"/>
    <mergeCell ref="F16:F19"/>
    <mergeCell ref="H16:H19"/>
    <mergeCell ref="I16:I19"/>
    <mergeCell ref="J16:J19"/>
    <mergeCell ref="K16:K19"/>
    <mergeCell ref="A12:A15"/>
    <mergeCell ref="B12:C15"/>
    <mergeCell ref="D12:D15"/>
    <mergeCell ref="E12:E15"/>
    <mergeCell ref="F12:F15"/>
    <mergeCell ref="A20:A23"/>
    <mergeCell ref="B20:C23"/>
    <mergeCell ref="D20:D23"/>
    <mergeCell ref="E20:E23"/>
    <mergeCell ref="F20:F23"/>
    <mergeCell ref="K20:K23"/>
    <mergeCell ref="I24:I27"/>
    <mergeCell ref="J24:J27"/>
    <mergeCell ref="K24:K27"/>
    <mergeCell ref="H24:H27"/>
    <mergeCell ref="E28:E31"/>
    <mergeCell ref="F28:F31"/>
    <mergeCell ref="H20:H23"/>
    <mergeCell ref="I20:I23"/>
    <mergeCell ref="J20:J23"/>
    <mergeCell ref="A24:A27"/>
    <mergeCell ref="B24:C27"/>
    <mergeCell ref="D24:D27"/>
    <mergeCell ref="E24:E27"/>
    <mergeCell ref="F24:F27"/>
    <mergeCell ref="K32:K35"/>
    <mergeCell ref="J28:J31"/>
    <mergeCell ref="K28:K31"/>
    <mergeCell ref="A32:A35"/>
    <mergeCell ref="B32:C35"/>
    <mergeCell ref="D32:D35"/>
    <mergeCell ref="E32:E35"/>
    <mergeCell ref="F32:F35"/>
    <mergeCell ref="H32:H35"/>
    <mergeCell ref="I32:I35"/>
    <mergeCell ref="J32:J35"/>
    <mergeCell ref="H28:H31"/>
    <mergeCell ref="I28:I31"/>
    <mergeCell ref="A28:A31"/>
    <mergeCell ref="B28:C31"/>
    <mergeCell ref="D28:D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showZeros="0" topLeftCell="D1" workbookViewId="0">
      <selection activeCell="R22" sqref="R22"/>
    </sheetView>
  </sheetViews>
  <sheetFormatPr defaultRowHeight="15" x14ac:dyDescent="0.25"/>
  <cols>
    <col min="1" max="1" width="18" customWidth="1"/>
    <col min="2" max="2" width="4" customWidth="1"/>
    <col min="3" max="4" width="3.85546875" customWidth="1"/>
    <col min="5" max="5" width="4.140625" customWidth="1"/>
    <col min="6" max="6" width="4" customWidth="1"/>
    <col min="7" max="7" width="3.5703125" customWidth="1"/>
    <col min="8" max="10" width="3.7109375" customWidth="1"/>
    <col min="11" max="11" width="3.5703125" customWidth="1"/>
    <col min="12" max="12" width="3.7109375" customWidth="1"/>
    <col min="13" max="13" width="3.5703125" customWidth="1"/>
    <col min="14" max="14" width="4" customWidth="1"/>
    <col min="15" max="15" width="3.42578125" customWidth="1"/>
    <col min="16" max="16" width="4" customWidth="1"/>
    <col min="17" max="17" width="3.7109375" customWidth="1"/>
    <col min="18" max="18" width="6.85546875" customWidth="1"/>
    <col min="19" max="19" width="4.85546875" customWidth="1"/>
    <col min="20" max="20" width="4.7109375" customWidth="1"/>
    <col min="21" max="21" width="3.7109375" customWidth="1"/>
    <col min="22" max="22" width="2" customWidth="1"/>
    <col min="23" max="23" width="2.85546875" customWidth="1"/>
    <col min="24" max="24" width="18.28515625" customWidth="1"/>
    <col min="25" max="26" width="4" customWidth="1"/>
    <col min="27" max="27" width="3.85546875" customWidth="1"/>
    <col min="28" max="28" width="3.7109375" customWidth="1"/>
    <col min="29" max="29" width="4.28515625" customWidth="1"/>
    <col min="30" max="30" width="3.85546875" customWidth="1"/>
    <col min="31" max="31" width="3.7109375" customWidth="1"/>
    <col min="32" max="32" width="3.85546875" customWidth="1"/>
    <col min="33" max="33" width="3.7109375" customWidth="1"/>
    <col min="34" max="34" width="3.85546875" customWidth="1"/>
    <col min="35" max="35" width="4" customWidth="1"/>
    <col min="36" max="36" width="3.85546875" customWidth="1"/>
    <col min="37" max="37" width="3.42578125" customWidth="1"/>
    <col min="38" max="39" width="3.7109375" customWidth="1"/>
    <col min="40" max="40" width="4" customWidth="1"/>
    <col min="41" max="41" width="7" customWidth="1"/>
    <col min="42" max="42" width="4.7109375" customWidth="1"/>
    <col min="43" max="43" width="4.85546875" customWidth="1"/>
  </cols>
  <sheetData>
    <row r="1" spans="1:43" ht="39.75" customHeight="1" x14ac:dyDescent="0.25">
      <c r="A1" s="219" t="s">
        <v>112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146"/>
      <c r="W1" s="178"/>
      <c r="X1" s="219" t="s">
        <v>112</v>
      </c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</row>
    <row r="2" spans="1:43" ht="15.75" thickBot="1" x14ac:dyDescent="0.3">
      <c r="W2" s="178"/>
    </row>
    <row r="3" spans="1:43" ht="43.5" customHeight="1" thickTop="1" thickBot="1" x14ac:dyDescent="0.3">
      <c r="A3" s="1" t="s">
        <v>0</v>
      </c>
      <c r="B3" s="264">
        <v>1</v>
      </c>
      <c r="C3" s="265"/>
      <c r="D3" s="265"/>
      <c r="E3" s="266"/>
      <c r="F3" s="264">
        <v>2</v>
      </c>
      <c r="G3" s="265"/>
      <c r="H3" s="265"/>
      <c r="I3" s="266"/>
      <c r="J3" s="264">
        <v>3</v>
      </c>
      <c r="K3" s="265"/>
      <c r="L3" s="265"/>
      <c r="M3" s="266"/>
      <c r="N3" s="264">
        <v>4</v>
      </c>
      <c r="O3" s="265"/>
      <c r="P3" s="265"/>
      <c r="Q3" s="266"/>
      <c r="R3" s="176" t="s">
        <v>14</v>
      </c>
      <c r="S3" s="220" t="s">
        <v>15</v>
      </c>
      <c r="T3" s="267"/>
      <c r="W3" s="178"/>
      <c r="X3" s="1" t="s">
        <v>0</v>
      </c>
      <c r="Y3" s="264">
        <v>1</v>
      </c>
      <c r="Z3" s="265"/>
      <c r="AA3" s="265"/>
      <c r="AB3" s="266"/>
      <c r="AC3" s="264">
        <v>2</v>
      </c>
      <c r="AD3" s="265"/>
      <c r="AE3" s="265"/>
      <c r="AF3" s="266"/>
      <c r="AG3" s="264">
        <v>3</v>
      </c>
      <c r="AH3" s="265"/>
      <c r="AI3" s="265"/>
      <c r="AJ3" s="266"/>
      <c r="AK3" s="264">
        <v>4</v>
      </c>
      <c r="AL3" s="265"/>
      <c r="AM3" s="265"/>
      <c r="AN3" s="266"/>
      <c r="AO3" s="176" t="s">
        <v>14</v>
      </c>
      <c r="AP3" s="220" t="s">
        <v>15</v>
      </c>
      <c r="AQ3" s="267"/>
    </row>
    <row r="4" spans="1:43" ht="16.5" thickTop="1" thickBot="1" x14ac:dyDescent="0.3">
      <c r="A4" s="214" t="s">
        <v>102</v>
      </c>
      <c r="B4" s="268"/>
      <c r="C4" s="269"/>
      <c r="D4" s="269"/>
      <c r="E4" s="270"/>
      <c r="F4" s="73">
        <v>15</v>
      </c>
      <c r="G4" s="74">
        <v>9</v>
      </c>
      <c r="H4" s="75">
        <v>10</v>
      </c>
      <c r="I4" s="79">
        <v>12</v>
      </c>
      <c r="J4" s="73">
        <v>15</v>
      </c>
      <c r="K4" s="76">
        <v>4</v>
      </c>
      <c r="L4" s="75"/>
      <c r="M4" s="80"/>
      <c r="N4" s="73">
        <v>15</v>
      </c>
      <c r="O4" s="76">
        <v>13</v>
      </c>
      <c r="P4" s="75">
        <v>11</v>
      </c>
      <c r="Q4" s="80">
        <v>8</v>
      </c>
      <c r="R4" s="258">
        <f>P5+L5+H5+H20+H21+H22+H23</f>
        <v>10</v>
      </c>
      <c r="S4" s="207">
        <f>J4+J5+L4+N4+N5+P4+H4+F4+F5+J20+J21+J22+J23</f>
        <v>218</v>
      </c>
      <c r="T4" s="262">
        <f>K5+K4+M4+O5+O4+Q4+I4+G4+G5+L20+L21+L22+L23</f>
        <v>220</v>
      </c>
      <c r="U4" t="s">
        <v>17</v>
      </c>
      <c r="W4" s="178" t="s">
        <v>21</v>
      </c>
      <c r="X4" s="214" t="s">
        <v>106</v>
      </c>
      <c r="Y4" s="268"/>
      <c r="Z4" s="269"/>
      <c r="AA4" s="269"/>
      <c r="AB4" s="270"/>
      <c r="AC4" s="73">
        <v>15</v>
      </c>
      <c r="AD4" s="74">
        <v>10</v>
      </c>
      <c r="AE4" s="75"/>
      <c r="AF4" s="79"/>
      <c r="AG4" s="73">
        <v>12</v>
      </c>
      <c r="AH4" s="76">
        <v>15</v>
      </c>
      <c r="AI4" s="75"/>
      <c r="AJ4" s="80"/>
      <c r="AK4" s="73">
        <v>15</v>
      </c>
      <c r="AL4" s="76">
        <v>10</v>
      </c>
      <c r="AM4" s="75"/>
      <c r="AN4" s="80"/>
      <c r="AO4" s="258">
        <f>AM5+AI5+AE5+AE20+AE21+AE22+AE23</f>
        <v>13</v>
      </c>
      <c r="AP4" s="207">
        <f>AG4+AG5+AI4+AK4+AK5+AM4+AE4+AC4+AC5+AG20+AG21+AG22+AG23</f>
        <v>197</v>
      </c>
      <c r="AQ4" s="262">
        <f>AH5+AH4+AJ4+AL5+AL4+AN4+AF4+AD4+AD5+AI20+AI21+AI23+AI22</f>
        <v>120</v>
      </c>
    </row>
    <row r="5" spans="1:43" ht="15.75" thickBot="1" x14ac:dyDescent="0.3">
      <c r="A5" s="215"/>
      <c r="B5" s="271"/>
      <c r="C5" s="272"/>
      <c r="D5" s="272"/>
      <c r="E5" s="273"/>
      <c r="F5" s="77">
        <v>12</v>
      </c>
      <c r="G5" s="78">
        <v>15</v>
      </c>
      <c r="H5" s="275">
        <f>IF(AND(F4=0,F5=0),0,1)*0+IF(AND(F4&gt;G4,F5&gt;G5),1,0)*2+IF(AND(F4&lt;G4,F5&lt;G5),1,0)*IF(AND(F4=0,F5=0),0,1)+IF(H4&gt;I4,1,0)*2+IF(H4&lt;I4,1,0)*1</f>
        <v>1</v>
      </c>
      <c r="I5" s="276"/>
      <c r="J5" s="77">
        <v>15</v>
      </c>
      <c r="K5" s="78">
        <v>6</v>
      </c>
      <c r="L5" s="275">
        <f>IF(AND(J4=0,J5=0),0,1)*0+IF(AND(J4&gt;K4,J5&gt;K5),1,0)*2+IF(AND(J4&lt;K4,J5&lt;K5),1,0)*IF(AND(J4=0,J5=0),0,1)+IF(L4&gt;M4,1,0)*2+IF(L4&lt;M4,1,0)*1</f>
        <v>2</v>
      </c>
      <c r="M5" s="276"/>
      <c r="N5" s="77">
        <v>6</v>
      </c>
      <c r="O5" s="78">
        <v>15</v>
      </c>
      <c r="P5" s="275">
        <f>IF(AND(N4=0,N5=0),0,1)*0+IF(AND(N4&gt;O4,N5&gt;O5),1,0)*2+IF(AND(N4&lt;O4,N5&lt;O5),1,0)*IF(AND(N4=0,N5=0),0,1)+IF(P4&gt;Q4,1,0)*2+IF(P4&lt;Q4,1,0)*1</f>
        <v>2</v>
      </c>
      <c r="Q5" s="276"/>
      <c r="R5" s="274"/>
      <c r="S5" s="280"/>
      <c r="T5" s="281"/>
      <c r="W5" s="178"/>
      <c r="X5" s="215"/>
      <c r="Y5" s="271"/>
      <c r="Z5" s="272"/>
      <c r="AA5" s="272"/>
      <c r="AB5" s="273"/>
      <c r="AC5" s="77">
        <v>15</v>
      </c>
      <c r="AD5" s="78">
        <v>6</v>
      </c>
      <c r="AE5" s="275">
        <f>IF(AND(AC4=0,AC5=0),0,1)*0+IF(AND(AC4&gt;AD4,AC5&gt;AD5),1,0)*2+IF(AND(AC4&lt;AD4,AC5&lt;AD5),1,0)*IF(AND(AC4=0,AC5=0),0,1)+IF(AE4&gt;AF4,1,0)*2+IF(AE4&lt;AF4,1,0)*1</f>
        <v>2</v>
      </c>
      <c r="AF5" s="276"/>
      <c r="AG5" s="77">
        <v>5</v>
      </c>
      <c r="AH5" s="78">
        <v>15</v>
      </c>
      <c r="AI5" s="275">
        <f>IF(AND(AG4=0,AG5=0),0,1)*0+IF(AND(AG4&gt;AH4,AG5&gt;AH5),1,0)*2+IF(AND(AG4&lt;AH4,AG5&lt;AH5),1,0)*IF(AND(AG4=0,AG5=0),0,1)+IF(AI4&gt;AJ4,1,0)*2+IF(AI4&lt;AJ4,1,0)*1</f>
        <v>1</v>
      </c>
      <c r="AJ5" s="276"/>
      <c r="AK5" s="77">
        <v>15</v>
      </c>
      <c r="AL5" s="78">
        <v>6</v>
      </c>
      <c r="AM5" s="275">
        <f>IF(AND(AK4=0,AK5=0),0,1)*0+IF(AND(AK4&gt;AL4,AK5&gt;AL5),1,0)*2+IF(AND(AK4&lt;AL4,AK5&lt;AL5),1,0)*IF(AND(AK4=0,AK5=0),0,1)+IF(AM4&gt;AN4,1,0)*2+IF(AM4&lt;AN4,1,0)*1</f>
        <v>2</v>
      </c>
      <c r="AN5" s="276"/>
      <c r="AO5" s="274"/>
      <c r="AP5" s="280"/>
      <c r="AQ5" s="281"/>
    </row>
    <row r="6" spans="1:43" ht="16.5" thickTop="1" thickBot="1" x14ac:dyDescent="0.3">
      <c r="A6" s="214" t="s">
        <v>103</v>
      </c>
      <c r="B6" s="86">
        <f>G4</f>
        <v>9</v>
      </c>
      <c r="C6" s="87">
        <f>F4</f>
        <v>15</v>
      </c>
      <c r="D6" s="88">
        <f>I4</f>
        <v>12</v>
      </c>
      <c r="E6" s="89">
        <f>H4</f>
        <v>10</v>
      </c>
      <c r="F6" s="252"/>
      <c r="G6" s="253"/>
      <c r="H6" s="253"/>
      <c r="I6" s="254"/>
      <c r="J6" s="90">
        <v>15</v>
      </c>
      <c r="K6" s="91">
        <v>8</v>
      </c>
      <c r="L6" s="106"/>
      <c r="M6" s="142"/>
      <c r="N6" s="101">
        <v>15</v>
      </c>
      <c r="O6" s="91">
        <v>5</v>
      </c>
      <c r="P6" s="143">
        <v>11</v>
      </c>
      <c r="Q6" s="142">
        <v>8</v>
      </c>
      <c r="R6" s="258">
        <f>P7+L7+D7+H24+H25+H26+H27</f>
        <v>11</v>
      </c>
      <c r="S6" s="207">
        <f>J6+J7+L6+N6+N7+P6+D6+B6+B7+J24+J25+J26+J27</f>
        <v>232</v>
      </c>
      <c r="T6" s="262">
        <f>K7+K6+M6+O7+O6+Q6+E6+C6+C7+L24+L25+L26+L27</f>
        <v>224</v>
      </c>
      <c r="U6" t="s">
        <v>18</v>
      </c>
      <c r="W6" s="178" t="s">
        <v>22</v>
      </c>
      <c r="X6" s="214" t="s">
        <v>133</v>
      </c>
      <c r="Y6" s="86">
        <f>AD4</f>
        <v>10</v>
      </c>
      <c r="Z6" s="87">
        <f>AC4</f>
        <v>15</v>
      </c>
      <c r="AA6" s="88">
        <f>AF4</f>
        <v>0</v>
      </c>
      <c r="AB6" s="89">
        <f>AE4</f>
        <v>0</v>
      </c>
      <c r="AC6" s="252"/>
      <c r="AD6" s="253"/>
      <c r="AE6" s="253"/>
      <c r="AF6" s="254"/>
      <c r="AG6" s="90">
        <v>16</v>
      </c>
      <c r="AH6" s="91">
        <v>18</v>
      </c>
      <c r="AI6" s="106"/>
      <c r="AJ6" s="142"/>
      <c r="AK6" s="101">
        <v>5</v>
      </c>
      <c r="AL6" s="91">
        <v>15</v>
      </c>
      <c r="AM6" s="143"/>
      <c r="AN6" s="142"/>
      <c r="AO6" s="258">
        <f>AM7+AI7+AA7+AE24+AE25+AE26+AE27</f>
        <v>10</v>
      </c>
      <c r="AP6" s="207">
        <f>AG6+AG7+AI6+AK6+AK7+AM6+AA6+Y6+Y7+AG24+AG25+AG26+AG27</f>
        <v>193</v>
      </c>
      <c r="AQ6" s="262">
        <f>AH7+AH6+AJ6+AL7+AL6+AN6+AB6+Z6+Z7+AI24+AI25+AI26+AI27</f>
        <v>209</v>
      </c>
    </row>
    <row r="7" spans="1:43" ht="15.75" thickBot="1" x14ac:dyDescent="0.3">
      <c r="A7" s="215"/>
      <c r="B7" s="92">
        <f>G5</f>
        <v>15</v>
      </c>
      <c r="C7" s="93">
        <f>F5</f>
        <v>12</v>
      </c>
      <c r="D7" s="275">
        <f>IF(AND(B6=0,B7=0),0,1)*0+IF(AND(B6&gt;C6,B7&gt;C7),1,0)*2+IF(AND(B6&lt;C6,B7&lt;C7),1,0)*IF(AND(B6=0,B7=0),0,1)+IF(D6&gt;E6,1,0)*2+IF(D6&lt;E6,1,0)*1</f>
        <v>2</v>
      </c>
      <c r="E7" s="276"/>
      <c r="F7" s="277"/>
      <c r="G7" s="278"/>
      <c r="H7" s="278"/>
      <c r="I7" s="279"/>
      <c r="J7" s="94">
        <v>15</v>
      </c>
      <c r="K7" s="95">
        <v>7</v>
      </c>
      <c r="L7" s="275">
        <f>IF(AND(J6=0,J7=0),0,1)*0+IF(AND(J6&gt;K6,J7&gt;K7),1,0)*2+IF(AND(J6&lt;K6,J7&lt;K7),1,0)*IF(AND(J6=0,J7=0),0,1)+IF(L6&gt;M6,1,0)*2+IF(L6&lt;M6,1,0)*1</f>
        <v>2</v>
      </c>
      <c r="M7" s="276"/>
      <c r="N7" s="94">
        <v>13</v>
      </c>
      <c r="O7" s="95">
        <v>15</v>
      </c>
      <c r="P7" s="275">
        <f>IF(AND(N6=0,N7=0),0,1)*0+IF(AND(N6&gt;O6,N7&gt;O7),1,0)*2+IF(AND(N6&lt;O6,N7&lt;O7),1,0)*IF(AND(N6=0,N7=0),0,1)+IF(P6&gt;Q6,1,0)*2+IF(P6&lt;Q6,1,0)*1</f>
        <v>2</v>
      </c>
      <c r="Q7" s="276"/>
      <c r="R7" s="274"/>
      <c r="S7" s="280"/>
      <c r="T7" s="281"/>
      <c r="W7" s="178"/>
      <c r="X7" s="215"/>
      <c r="Y7" s="92">
        <f>AD5</f>
        <v>6</v>
      </c>
      <c r="Z7" s="93">
        <f>AC5</f>
        <v>15</v>
      </c>
      <c r="AA7" s="275">
        <f>IF(AND(Y6=0,Y7=0),0,1)*0+IF(AND(Y6&gt;Z6,Y7&gt;Z7),1,0)*2+IF(AND(Y6&lt;Z6,Y7&lt;Z7),1,0)*IF(AND(Y6=0,Y7=0),0,1)+IF(AA6&gt;AB6,1,0)*2+IF(AA6&lt;AB6,1,0)*1</f>
        <v>1</v>
      </c>
      <c r="AB7" s="276"/>
      <c r="AC7" s="277"/>
      <c r="AD7" s="278"/>
      <c r="AE7" s="278"/>
      <c r="AF7" s="279"/>
      <c r="AG7" s="94">
        <v>9</v>
      </c>
      <c r="AH7" s="95">
        <v>15</v>
      </c>
      <c r="AI7" s="275">
        <f>IF(AND(AG6=0,AG7=0),0,1)*0+IF(AND(AG6&gt;AH6,AG7&gt;AH7),1,0)*2+IF(AND(AG6&lt;AH6,AG7&lt;AH7),1,0)*IF(AND(AG6=0,AG7=0),0,1)+IF(AI6&gt;AJ6,1,0)*2+IF(AI6&lt;AJ6,1,0)*1</f>
        <v>1</v>
      </c>
      <c r="AJ7" s="276"/>
      <c r="AK7" s="94">
        <v>9</v>
      </c>
      <c r="AL7" s="95">
        <v>15</v>
      </c>
      <c r="AM7" s="275">
        <f>IF(AND(AK6=0,AK7=0),0,1)*0+IF(AND(AK6&gt;AL6,AK7&gt;AL7),1,0)*2+IF(AND(AK6&lt;AL6,AK7&lt;AL7),1,0)*IF(AND(AK6=0,AK7=0),0,1)+IF(AM6&gt;AN6,1,0)*2+IF(AM6&lt;AN6,1,0)*1</f>
        <v>1</v>
      </c>
      <c r="AN7" s="276"/>
      <c r="AO7" s="274"/>
      <c r="AP7" s="280"/>
      <c r="AQ7" s="281"/>
    </row>
    <row r="8" spans="1:43" ht="16.5" thickTop="1" thickBot="1" x14ac:dyDescent="0.3">
      <c r="A8" s="214" t="s">
        <v>132</v>
      </c>
      <c r="B8" s="90">
        <f>K4</f>
        <v>4</v>
      </c>
      <c r="C8" s="96">
        <f>J4</f>
        <v>15</v>
      </c>
      <c r="D8" s="97">
        <f>M4</f>
        <v>0</v>
      </c>
      <c r="E8" s="144">
        <f>L4</f>
        <v>0</v>
      </c>
      <c r="F8" s="98">
        <f>K6</f>
        <v>8</v>
      </c>
      <c r="G8" s="99">
        <f>J6</f>
        <v>15</v>
      </c>
      <c r="H8" s="100">
        <f>M6</f>
        <v>0</v>
      </c>
      <c r="I8" s="145">
        <f>L6</f>
        <v>0</v>
      </c>
      <c r="J8" s="252"/>
      <c r="K8" s="253"/>
      <c r="L8" s="253"/>
      <c r="M8" s="254"/>
      <c r="N8" s="101">
        <v>11</v>
      </c>
      <c r="O8" s="91">
        <v>15</v>
      </c>
      <c r="P8" s="106"/>
      <c r="Q8" s="142"/>
      <c r="R8" s="258">
        <f>P9+H9+D9+H28+H29+H30+H31</f>
        <v>7</v>
      </c>
      <c r="S8" s="207">
        <f>H8+F8+F9+D8+B8+B9+N8+N9+P8+J28+J29+J30+J31</f>
        <v>91</v>
      </c>
      <c r="T8" s="262">
        <f>I8+G8+G9+E8+C8+C9+O9+O8+Q8+L28+L29+L30+L31</f>
        <v>211</v>
      </c>
      <c r="U8" t="s">
        <v>19</v>
      </c>
      <c r="W8" s="178" t="s">
        <v>23</v>
      </c>
      <c r="X8" s="214" t="s">
        <v>134</v>
      </c>
      <c r="Y8" s="90">
        <f>AH4</f>
        <v>15</v>
      </c>
      <c r="Z8" s="96">
        <f>AG4</f>
        <v>12</v>
      </c>
      <c r="AA8" s="97">
        <f>AJ4</f>
        <v>0</v>
      </c>
      <c r="AB8" s="144">
        <f>AI4</f>
        <v>0</v>
      </c>
      <c r="AC8" s="98">
        <f>AH6</f>
        <v>18</v>
      </c>
      <c r="AD8" s="99">
        <f>AG6</f>
        <v>16</v>
      </c>
      <c r="AE8" s="100">
        <f>AJ6</f>
        <v>0</v>
      </c>
      <c r="AF8" s="145">
        <f>AI6</f>
        <v>0</v>
      </c>
      <c r="AG8" s="252"/>
      <c r="AH8" s="253"/>
      <c r="AI8" s="253"/>
      <c r="AJ8" s="254"/>
      <c r="AK8" s="101">
        <v>15</v>
      </c>
      <c r="AL8" s="91">
        <v>12</v>
      </c>
      <c r="AM8" s="106"/>
      <c r="AN8" s="142"/>
      <c r="AO8" s="258">
        <f>AM9+AE9+AA9+AE28+AE29+AE30+AE31</f>
        <v>14</v>
      </c>
      <c r="AP8" s="207">
        <f>AE8+AC8+AC9+AA8+Y8+Y9+AK8+AK9+AM8+AG28+AG30+AG29+AG31</f>
        <v>221</v>
      </c>
      <c r="AQ8" s="262">
        <f>AF8+AD8+AD9+AB8+Z8+Z9+AL9+AL8+AN8+AI28+AI29+AI30+AI31</f>
        <v>146</v>
      </c>
    </row>
    <row r="9" spans="1:43" ht="15.75" thickBot="1" x14ac:dyDescent="0.3">
      <c r="A9" s="215"/>
      <c r="B9" s="102">
        <f>K5</f>
        <v>6</v>
      </c>
      <c r="C9" s="103">
        <f>J5</f>
        <v>15</v>
      </c>
      <c r="D9" s="275">
        <f>IF(AND(B8=0,B9=0),0,1)*0+IF(AND(B8&gt;C8,B9&gt;C9),1,0)*2+IF(AND(B8&lt;C8,B9&lt;C9),1,0)*IF(AND(B8=0,B9=0),0,1)+IF(D8&gt;E8,1,0)*2+IF(D8&lt;E8,1,0)*1</f>
        <v>1</v>
      </c>
      <c r="E9" s="276"/>
      <c r="F9" s="104">
        <f>K7</f>
        <v>7</v>
      </c>
      <c r="G9" s="105">
        <f>J7</f>
        <v>15</v>
      </c>
      <c r="H9" s="275">
        <f>IF(AND(F8=0,F9=0),0,1)*0+IF(AND(F8&gt;G8,F9&gt;G9),1,0)*2+IF(AND(F8&lt;G8,F9&lt;G9),1,0)*IF(AND(F8=0,F9=0),0,1)+IF(H8&gt;I8,1,0)*2+IF(H8&lt;I8,1,0)*1</f>
        <v>1</v>
      </c>
      <c r="I9" s="276"/>
      <c r="J9" s="277"/>
      <c r="K9" s="278"/>
      <c r="L9" s="278"/>
      <c r="M9" s="279"/>
      <c r="N9" s="94">
        <v>3</v>
      </c>
      <c r="O9" s="95">
        <v>15</v>
      </c>
      <c r="P9" s="275">
        <f>IF(AND(N8=0,N9=0),0,1)*0+IF(AND(N8&gt;O8,N9&gt;O9),1,0)*2+IF(AND(N8&lt;O8,N9&lt;O9),1,0)*IF(AND(N8=0,N9=0),0,1)+IF(P8&gt;Q8,1,0)*2+IF(P8&lt;Q8,1,0)*1</f>
        <v>1</v>
      </c>
      <c r="Q9" s="276"/>
      <c r="R9" s="274"/>
      <c r="S9" s="280"/>
      <c r="T9" s="281"/>
      <c r="W9" s="178"/>
      <c r="X9" s="215"/>
      <c r="Y9" s="102">
        <f>AH5</f>
        <v>15</v>
      </c>
      <c r="Z9" s="103">
        <f>AG5</f>
        <v>5</v>
      </c>
      <c r="AA9" s="275">
        <f>IF(AND(Y8=0,Y9=0),0,1)*0+IF(AND(Y8&gt;Z8,Y9&gt;Z9),1,0)*2+IF(AND(Y8&lt;Z8,Y9&lt;Z9),1,0)*IF(AND(Y8=0,Y9=0),0,1)+IF(AA8&gt;AB8,1,0)*2+IF(AA8&lt;AB8,1,0)*1</f>
        <v>2</v>
      </c>
      <c r="AB9" s="276"/>
      <c r="AC9" s="104">
        <f>AH7</f>
        <v>15</v>
      </c>
      <c r="AD9" s="105">
        <f>AG7</f>
        <v>9</v>
      </c>
      <c r="AE9" s="275">
        <f>IF(AND(AC8=0,AC9=0),0,1)*0+IF(AND(AC8&gt;AD8,AC9&gt;AD9),1,0)*2+IF(AND(AC8&lt;AD8,AC9&lt;AD9),1,0)*IF(AND(AC8=0,AC9=0),0,1)+IF(AE8&gt;AF8,1,0)*2+IF(AE8&lt;AF8,1,0)*1</f>
        <v>2</v>
      </c>
      <c r="AF9" s="276"/>
      <c r="AG9" s="277"/>
      <c r="AH9" s="278"/>
      <c r="AI9" s="278"/>
      <c r="AJ9" s="279"/>
      <c r="AK9" s="94">
        <v>15</v>
      </c>
      <c r="AL9" s="95">
        <v>8</v>
      </c>
      <c r="AM9" s="275">
        <f>IF(AND(AK8=0,AK9=0),0,1)*0+IF(AND(AK8&gt;AL8,AK9&gt;AL9),1,0)*2+IF(AND(AK8&lt;AL8,AK9&lt;AL9),1,0)*IF(AND(AK8=0,AK9=0),0,1)+IF(AM8&gt;AN8,1,0)*2+IF(AM8&lt;AN8,1,0)*1</f>
        <v>2</v>
      </c>
      <c r="AN9" s="276"/>
      <c r="AO9" s="274"/>
      <c r="AP9" s="280"/>
      <c r="AQ9" s="281"/>
    </row>
    <row r="10" spans="1:43" ht="16.5" thickTop="1" thickBot="1" x14ac:dyDescent="0.3">
      <c r="A10" s="214" t="s">
        <v>105</v>
      </c>
      <c r="B10" s="90">
        <f>O4</f>
        <v>13</v>
      </c>
      <c r="C10" s="96">
        <f>N4</f>
        <v>15</v>
      </c>
      <c r="D10" s="97">
        <f>Q4</f>
        <v>8</v>
      </c>
      <c r="E10" s="144">
        <f>P4</f>
        <v>11</v>
      </c>
      <c r="F10" s="98">
        <f>O6</f>
        <v>5</v>
      </c>
      <c r="G10" s="99">
        <f>N6</f>
        <v>15</v>
      </c>
      <c r="H10" s="100">
        <f>Q6</f>
        <v>8</v>
      </c>
      <c r="I10" s="145">
        <f>P6</f>
        <v>11</v>
      </c>
      <c r="J10" s="101">
        <f>O8</f>
        <v>15</v>
      </c>
      <c r="K10" s="91">
        <f>N8</f>
        <v>11</v>
      </c>
      <c r="L10" s="106">
        <f>Q8</f>
        <v>0</v>
      </c>
      <c r="M10" s="142">
        <f>P8</f>
        <v>0</v>
      </c>
      <c r="N10" s="252"/>
      <c r="O10" s="253"/>
      <c r="P10" s="253"/>
      <c r="Q10" s="254"/>
      <c r="R10" s="258">
        <f>H11+D11+L11+H32+H33+H34+H35</f>
        <v>8</v>
      </c>
      <c r="S10" s="207">
        <f>J10+J11+L10+B10+B11+D10+F10+F11+H10+J32+J33+J34+J35</f>
        <v>168</v>
      </c>
      <c r="T10" s="262">
        <f>K11+K10+M10+C11+C10+E10+I10+G10+G11+L32+L33+L34+L35</f>
        <v>206</v>
      </c>
      <c r="U10" t="s">
        <v>20</v>
      </c>
      <c r="W10" s="178" t="s">
        <v>24</v>
      </c>
      <c r="X10" s="214" t="s">
        <v>109</v>
      </c>
      <c r="Y10" s="90">
        <f>AL4</f>
        <v>10</v>
      </c>
      <c r="Z10" s="96">
        <f>AK4</f>
        <v>15</v>
      </c>
      <c r="AA10" s="97">
        <f>AN4</f>
        <v>0</v>
      </c>
      <c r="AB10" s="144">
        <f>AM4</f>
        <v>0</v>
      </c>
      <c r="AC10" s="98">
        <f>AL6</f>
        <v>15</v>
      </c>
      <c r="AD10" s="99">
        <f>AK6</f>
        <v>5</v>
      </c>
      <c r="AE10" s="100">
        <f>AN6</f>
        <v>0</v>
      </c>
      <c r="AF10" s="145">
        <f>AM6</f>
        <v>0</v>
      </c>
      <c r="AG10" s="101">
        <f>AL8</f>
        <v>12</v>
      </c>
      <c r="AH10" s="91">
        <f>AK8</f>
        <v>15</v>
      </c>
      <c r="AI10" s="106">
        <f>AN8</f>
        <v>0</v>
      </c>
      <c r="AJ10" s="142">
        <f>AM8</f>
        <v>0</v>
      </c>
      <c r="AK10" s="252"/>
      <c r="AL10" s="253"/>
      <c r="AM10" s="253"/>
      <c r="AN10" s="254"/>
      <c r="AO10" s="258">
        <f>AE11+AA11+AI11+AE32+AE33+AE34+AE35</f>
        <v>11</v>
      </c>
      <c r="AP10" s="207">
        <f>AG10+AG11+AI10+Y10+Y11+AA10+AC10+AC11+AE10+AG32+AG33+AG34+AG35</f>
        <v>204</v>
      </c>
      <c r="AQ10" s="262">
        <f>AH11+AH10+AJ10+Z11+Z10+AB10+AF10+AD10+AD11+AI32+AI33+AI34+AI35</f>
        <v>188</v>
      </c>
    </row>
    <row r="11" spans="1:43" ht="15.75" thickBot="1" x14ac:dyDescent="0.3">
      <c r="A11" s="289"/>
      <c r="B11" s="107">
        <f>O5</f>
        <v>15</v>
      </c>
      <c r="C11" s="108">
        <f>N5</f>
        <v>6</v>
      </c>
      <c r="D11" s="241">
        <f>IF(AND(B10=0,B11=0),0,1)*0+IF(AND(B10&gt;C10,B11&gt;C11),1,0)*2+IF(AND(B10&lt;C10,B11&lt;C11),1,0)*IF(AND(B10=0,B11=0),0,1)+IF(D10&gt;E10,1,0)*2+IF(D10&lt;E10,1,0)*1</f>
        <v>1</v>
      </c>
      <c r="E11" s="260"/>
      <c r="F11" s="109">
        <f>O7</f>
        <v>15</v>
      </c>
      <c r="G11" s="110">
        <f>N7</f>
        <v>13</v>
      </c>
      <c r="H11" s="241">
        <f>IF(AND(F10=0,F11=0),0,1)*0+IF(AND(F10&gt;G10,F11&gt;G11),1,0)*2+IF(AND(F10&lt;G10,F11&lt;G11),1,0)*IF(AND(F10=0,F11=0),0,1)+IF(H10&gt;I10,1,0)*2+IF(H10&lt;I10,1,0)*1</f>
        <v>1</v>
      </c>
      <c r="I11" s="260"/>
      <c r="J11" s="111">
        <f>O9</f>
        <v>15</v>
      </c>
      <c r="K11" s="109">
        <f>N9</f>
        <v>3</v>
      </c>
      <c r="L11" s="241">
        <f>IF(AND(J10=0,J11=0),0,1)*0+IF(AND(J10&gt;K10,J11&gt;K11),1,0)*2+IF(AND(J10&lt;K10,J11&lt;K11),1,0)*IF(AND(J10=0,J11=0),0,1)+IF(L10&gt;M10,1,0)*2+IF(L10&lt;M10,1,0)*1</f>
        <v>2</v>
      </c>
      <c r="M11" s="260"/>
      <c r="N11" s="255"/>
      <c r="O11" s="256"/>
      <c r="P11" s="256"/>
      <c r="Q11" s="257"/>
      <c r="R11" s="259"/>
      <c r="S11" s="261"/>
      <c r="T11" s="263"/>
      <c r="W11" s="178"/>
      <c r="X11" s="289"/>
      <c r="Y11" s="107">
        <f>AL5</f>
        <v>6</v>
      </c>
      <c r="Z11" s="108">
        <f>AK5</f>
        <v>15</v>
      </c>
      <c r="AA11" s="241">
        <f>IF(AND(Y10=0,Y11=0),0,1)*0+IF(AND(Y10&gt;Z10,Y11&gt;Z11),1,0)*2+IF(AND(Y10&lt;Z10,Y11&lt;Z11),1,0)*IF(AND(Y10=0,Y11=0),0,1)+IF(AA10&gt;AB10,1,0)*2+IF(AA10&lt;AB10,1,0)*1</f>
        <v>1</v>
      </c>
      <c r="AB11" s="260"/>
      <c r="AC11" s="109">
        <f>AL7</f>
        <v>15</v>
      </c>
      <c r="AD11" s="110">
        <f>AK7</f>
        <v>9</v>
      </c>
      <c r="AE11" s="241">
        <f>IF(AND(AC10=0,AC11=0),0,1)*0+IF(AND(AC10&gt;AD10,AC11&gt;AD11),1,0)*2+IF(AND(AC10&lt;AD10,AC11&lt;AD11),1,0)*IF(AND(AC10=0,AC11=0),0,1)+IF(AE10&gt;AF10,1,0)*2+IF(AE10&lt;AF10,1,0)*1</f>
        <v>2</v>
      </c>
      <c r="AF11" s="260"/>
      <c r="AG11" s="111">
        <f>AL9</f>
        <v>8</v>
      </c>
      <c r="AH11" s="109">
        <f>AK9</f>
        <v>15</v>
      </c>
      <c r="AI11" s="241">
        <f>IF(AND(AG10=0,AG11=0),0,1)*0+IF(AND(AG10&gt;AH10,AG11&gt;AH11),1,0)*2+IF(AND(AG10&lt;AH10,AG11&lt;AH11),1,0)*IF(AND(AG10=0,AG11=0),0,1)+IF(AI10&gt;AJ10,1,0)*2+IF(AI10&lt;AJ10,1,0)*1</f>
        <v>1</v>
      </c>
      <c r="AJ11" s="260"/>
      <c r="AK11" s="255"/>
      <c r="AL11" s="256"/>
      <c r="AM11" s="256"/>
      <c r="AN11" s="257"/>
      <c r="AO11" s="259"/>
      <c r="AP11" s="261"/>
      <c r="AQ11" s="263"/>
    </row>
    <row r="12" spans="1:43" ht="15.75" thickTop="1" x14ac:dyDescent="0.25">
      <c r="W12" s="178"/>
    </row>
    <row r="13" spans="1:43" x14ac:dyDescent="0.25">
      <c r="W13" s="178"/>
    </row>
    <row r="14" spans="1:43" x14ac:dyDescent="0.25">
      <c r="A14" t="s">
        <v>9</v>
      </c>
      <c r="W14" s="178"/>
      <c r="X14" t="s">
        <v>9</v>
      </c>
    </row>
    <row r="15" spans="1:43" x14ac:dyDescent="0.25">
      <c r="W15" s="178"/>
    </row>
    <row r="16" spans="1:43" x14ac:dyDescent="0.25">
      <c r="W16" s="178"/>
    </row>
    <row r="17" spans="1:43" ht="32.25" customHeight="1" x14ac:dyDescent="0.25">
      <c r="A17" s="219" t="s">
        <v>113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146"/>
      <c r="AL17" s="146"/>
      <c r="AM17" s="146"/>
      <c r="AN17" s="146"/>
      <c r="AO17" s="146"/>
      <c r="AP17" s="146"/>
      <c r="AQ17" s="146"/>
    </row>
    <row r="18" spans="1:43" ht="15.75" thickBot="1" x14ac:dyDescent="0.3">
      <c r="W18" s="178"/>
    </row>
    <row r="19" spans="1:43" ht="33.75" customHeight="1" thickTop="1" thickBot="1" x14ac:dyDescent="0.3">
      <c r="A19" s="147" t="s">
        <v>25</v>
      </c>
      <c r="B19" s="282" t="s">
        <v>58</v>
      </c>
      <c r="C19" s="283"/>
      <c r="D19" s="282" t="s">
        <v>59</v>
      </c>
      <c r="E19" s="283"/>
      <c r="F19" s="282" t="s">
        <v>60</v>
      </c>
      <c r="G19" s="283"/>
      <c r="H19" s="284" t="s">
        <v>61</v>
      </c>
      <c r="I19" s="285"/>
      <c r="J19" s="286" t="s">
        <v>62</v>
      </c>
      <c r="K19" s="288"/>
      <c r="L19" s="286" t="s">
        <v>63</v>
      </c>
      <c r="M19" s="287"/>
      <c r="W19" s="178"/>
      <c r="X19" s="147" t="s">
        <v>25</v>
      </c>
      <c r="Y19" s="236" t="s">
        <v>58</v>
      </c>
      <c r="Z19" s="236"/>
      <c r="AA19" s="236" t="s">
        <v>59</v>
      </c>
      <c r="AB19" s="236"/>
      <c r="AC19" s="236" t="s">
        <v>60</v>
      </c>
      <c r="AD19" s="236"/>
      <c r="AE19" s="237" t="s">
        <v>61</v>
      </c>
      <c r="AF19" s="237"/>
      <c r="AG19" s="238" t="s">
        <v>62</v>
      </c>
      <c r="AH19" s="238"/>
      <c r="AI19" s="238" t="s">
        <v>63</v>
      </c>
      <c r="AJ19" s="239"/>
    </row>
    <row r="20" spans="1:43" ht="15.75" thickBot="1" x14ac:dyDescent="0.3">
      <c r="A20" s="152" t="s">
        <v>26</v>
      </c>
      <c r="B20" s="149">
        <v>13</v>
      </c>
      <c r="C20" s="155">
        <v>15</v>
      </c>
      <c r="D20" s="158">
        <v>8</v>
      </c>
      <c r="E20" s="159">
        <v>15</v>
      </c>
      <c r="F20" s="149"/>
      <c r="G20" s="159"/>
      <c r="H20" s="250">
        <v>1</v>
      </c>
      <c r="I20" s="251"/>
      <c r="J20" s="229">
        <f>B20+D20+F20</f>
        <v>21</v>
      </c>
      <c r="K20" s="230"/>
      <c r="L20" s="229">
        <f>C20+E20+G20</f>
        <v>30</v>
      </c>
      <c r="M20" s="235"/>
      <c r="W20" s="178"/>
      <c r="X20" s="164" t="s">
        <v>42</v>
      </c>
      <c r="Y20" s="165">
        <f>C20</f>
        <v>15</v>
      </c>
      <c r="Z20" s="166">
        <f>B20</f>
        <v>13</v>
      </c>
      <c r="AA20" s="167">
        <f>E20</f>
        <v>15</v>
      </c>
      <c r="AB20" s="167">
        <f>D20</f>
        <v>8</v>
      </c>
      <c r="AC20" s="165">
        <f>G20</f>
        <v>0</v>
      </c>
      <c r="AD20" s="166">
        <f>F20</f>
        <v>0</v>
      </c>
      <c r="AE20" s="240">
        <v>2</v>
      </c>
      <c r="AF20" s="240"/>
      <c r="AG20" s="229">
        <f>L20</f>
        <v>30</v>
      </c>
      <c r="AH20" s="230"/>
      <c r="AI20" s="240">
        <f>J20</f>
        <v>21</v>
      </c>
      <c r="AJ20" s="235"/>
    </row>
    <row r="21" spans="1:43" ht="15.75" thickBot="1" x14ac:dyDescent="0.3">
      <c r="A21" s="153" t="s">
        <v>27</v>
      </c>
      <c r="B21" s="150">
        <v>17</v>
      </c>
      <c r="C21" s="156">
        <v>15</v>
      </c>
      <c r="D21" s="160">
        <v>13</v>
      </c>
      <c r="E21" s="161">
        <v>15</v>
      </c>
      <c r="F21" s="150">
        <v>11</v>
      </c>
      <c r="G21" s="161">
        <v>9</v>
      </c>
      <c r="H21" s="248">
        <v>2</v>
      </c>
      <c r="I21" s="249"/>
      <c r="J21" s="229">
        <f t="shared" ref="J21:J35" si="0">B21+D21+F21</f>
        <v>41</v>
      </c>
      <c r="K21" s="230"/>
      <c r="L21" s="229">
        <f t="shared" ref="L21:L35" si="1">C21+E21+G21</f>
        <v>39</v>
      </c>
      <c r="M21" s="235"/>
      <c r="W21" s="178"/>
      <c r="X21" s="168" t="s">
        <v>43</v>
      </c>
      <c r="Y21" s="169">
        <f>C24</f>
        <v>15</v>
      </c>
      <c r="Z21" s="170">
        <f>B24</f>
        <v>7</v>
      </c>
      <c r="AA21" s="171">
        <f>E24</f>
        <v>15</v>
      </c>
      <c r="AB21" s="171">
        <f>D24</f>
        <v>12</v>
      </c>
      <c r="AC21" s="169">
        <f>G24</f>
        <v>0</v>
      </c>
      <c r="AD21" s="170">
        <f>F24</f>
        <v>0</v>
      </c>
      <c r="AE21" s="225">
        <v>2</v>
      </c>
      <c r="AF21" s="225"/>
      <c r="AG21" s="231">
        <f>L24</f>
        <v>30</v>
      </c>
      <c r="AH21" s="232"/>
      <c r="AI21" s="225">
        <f>J24</f>
        <v>19</v>
      </c>
      <c r="AJ21" s="226"/>
    </row>
    <row r="22" spans="1:43" ht="15.75" thickBot="1" x14ac:dyDescent="0.3">
      <c r="A22" s="153" t="s">
        <v>28</v>
      </c>
      <c r="B22" s="150">
        <v>13</v>
      </c>
      <c r="C22" s="156">
        <v>15</v>
      </c>
      <c r="D22" s="160">
        <v>12</v>
      </c>
      <c r="E22" s="161">
        <v>15</v>
      </c>
      <c r="F22" s="150"/>
      <c r="G22" s="161"/>
      <c r="H22" s="244">
        <v>1</v>
      </c>
      <c r="I22" s="245"/>
      <c r="J22" s="229">
        <f t="shared" si="0"/>
        <v>25</v>
      </c>
      <c r="K22" s="230"/>
      <c r="L22" s="229">
        <f t="shared" si="1"/>
        <v>30</v>
      </c>
      <c r="M22" s="235"/>
      <c r="W22" s="178"/>
      <c r="X22" s="168" t="s">
        <v>44</v>
      </c>
      <c r="Y22" s="169">
        <f>C28</f>
        <v>15</v>
      </c>
      <c r="Z22" s="170">
        <f>B28</f>
        <v>0</v>
      </c>
      <c r="AA22" s="171">
        <f>E28</f>
        <v>15</v>
      </c>
      <c r="AB22" s="171">
        <f>D28</f>
        <v>0</v>
      </c>
      <c r="AC22" s="169">
        <f>G28</f>
        <v>0</v>
      </c>
      <c r="AD22" s="170">
        <f>F28</f>
        <v>0</v>
      </c>
      <c r="AE22" s="225">
        <v>2</v>
      </c>
      <c r="AF22" s="225"/>
      <c r="AG22" s="231">
        <f>L28</f>
        <v>30</v>
      </c>
      <c r="AH22" s="232"/>
      <c r="AI22" s="225">
        <f>J28</f>
        <v>0</v>
      </c>
      <c r="AJ22" s="226"/>
    </row>
    <row r="23" spans="1:43" ht="15.75" thickBot="1" x14ac:dyDescent="0.3">
      <c r="A23" s="153" t="s">
        <v>29</v>
      </c>
      <c r="B23" s="150">
        <v>15</v>
      </c>
      <c r="C23" s="156">
        <v>13</v>
      </c>
      <c r="D23" s="160">
        <v>8</v>
      </c>
      <c r="E23" s="161">
        <v>15</v>
      </c>
      <c r="F23" s="150">
        <v>9</v>
      </c>
      <c r="G23" s="161">
        <v>11</v>
      </c>
      <c r="H23" s="244">
        <v>1</v>
      </c>
      <c r="I23" s="245"/>
      <c r="J23" s="229">
        <f t="shared" si="0"/>
        <v>32</v>
      </c>
      <c r="K23" s="230"/>
      <c r="L23" s="229">
        <f t="shared" si="1"/>
        <v>39</v>
      </c>
      <c r="M23" s="235"/>
      <c r="W23" s="178"/>
      <c r="X23" s="168" t="s">
        <v>45</v>
      </c>
      <c r="Y23" s="169">
        <f>C32</f>
        <v>15</v>
      </c>
      <c r="Z23" s="170">
        <f>B32</f>
        <v>12</v>
      </c>
      <c r="AA23" s="171">
        <f>E32</f>
        <v>15</v>
      </c>
      <c r="AB23" s="171">
        <f>D32</f>
        <v>6</v>
      </c>
      <c r="AC23" s="169">
        <f>G32</f>
        <v>0</v>
      </c>
      <c r="AD23" s="170">
        <f>F32</f>
        <v>0</v>
      </c>
      <c r="AE23" s="225">
        <v>2</v>
      </c>
      <c r="AF23" s="225"/>
      <c r="AG23" s="231">
        <f>L32</f>
        <v>30</v>
      </c>
      <c r="AH23" s="232"/>
      <c r="AI23" s="225">
        <f>J32</f>
        <v>18</v>
      </c>
      <c r="AJ23" s="226"/>
    </row>
    <row r="24" spans="1:43" ht="15.75" thickBot="1" x14ac:dyDescent="0.3">
      <c r="A24" s="153" t="s">
        <v>30</v>
      </c>
      <c r="B24" s="150">
        <v>7</v>
      </c>
      <c r="C24" s="156">
        <v>15</v>
      </c>
      <c r="D24" s="160">
        <v>12</v>
      </c>
      <c r="E24" s="161">
        <v>15</v>
      </c>
      <c r="F24" s="150"/>
      <c r="G24" s="161"/>
      <c r="H24" s="244">
        <v>1</v>
      </c>
      <c r="I24" s="245"/>
      <c r="J24" s="229">
        <f t="shared" si="0"/>
        <v>19</v>
      </c>
      <c r="K24" s="230"/>
      <c r="L24" s="229">
        <f t="shared" si="1"/>
        <v>30</v>
      </c>
      <c r="M24" s="235"/>
      <c r="W24" s="178"/>
      <c r="X24" s="168" t="s">
        <v>46</v>
      </c>
      <c r="Y24" s="169">
        <f>C21</f>
        <v>15</v>
      </c>
      <c r="Z24" s="170">
        <f>B21</f>
        <v>17</v>
      </c>
      <c r="AA24" s="171">
        <f>E21</f>
        <v>15</v>
      </c>
      <c r="AB24" s="171">
        <f>D21</f>
        <v>13</v>
      </c>
      <c r="AC24" s="169">
        <f>G21</f>
        <v>9</v>
      </c>
      <c r="AD24" s="170">
        <f>F21</f>
        <v>11</v>
      </c>
      <c r="AE24" s="225">
        <v>1</v>
      </c>
      <c r="AF24" s="225"/>
      <c r="AG24" s="231">
        <f>L21</f>
        <v>39</v>
      </c>
      <c r="AH24" s="232"/>
      <c r="AI24" s="225">
        <f>J21</f>
        <v>41</v>
      </c>
      <c r="AJ24" s="226"/>
    </row>
    <row r="25" spans="1:43" ht="15.75" thickBot="1" x14ac:dyDescent="0.3">
      <c r="A25" s="153" t="s">
        <v>31</v>
      </c>
      <c r="B25" s="150">
        <v>15</v>
      </c>
      <c r="C25" s="156">
        <v>11</v>
      </c>
      <c r="D25" s="160">
        <v>9</v>
      </c>
      <c r="E25" s="161">
        <v>15</v>
      </c>
      <c r="F25" s="150">
        <v>10</v>
      </c>
      <c r="G25" s="161">
        <v>12</v>
      </c>
      <c r="H25" s="244">
        <v>1</v>
      </c>
      <c r="I25" s="245"/>
      <c r="J25" s="229">
        <f t="shared" si="0"/>
        <v>34</v>
      </c>
      <c r="K25" s="230"/>
      <c r="L25" s="229">
        <f t="shared" si="1"/>
        <v>38</v>
      </c>
      <c r="M25" s="235"/>
      <c r="W25" s="178"/>
      <c r="X25" s="168" t="s">
        <v>47</v>
      </c>
      <c r="Y25" s="169">
        <f>C25</f>
        <v>11</v>
      </c>
      <c r="Z25" s="170">
        <f>B25</f>
        <v>15</v>
      </c>
      <c r="AA25" s="171">
        <f>E25</f>
        <v>15</v>
      </c>
      <c r="AB25" s="171">
        <f>D25</f>
        <v>9</v>
      </c>
      <c r="AC25" s="169">
        <f>G25</f>
        <v>12</v>
      </c>
      <c r="AD25" s="170">
        <f>F25</f>
        <v>10</v>
      </c>
      <c r="AE25" s="225">
        <v>2</v>
      </c>
      <c r="AF25" s="225"/>
      <c r="AG25" s="231">
        <f>L25</f>
        <v>38</v>
      </c>
      <c r="AH25" s="232"/>
      <c r="AI25" s="225">
        <f>J25</f>
        <v>34</v>
      </c>
      <c r="AJ25" s="226"/>
    </row>
    <row r="26" spans="1:43" ht="15.75" thickBot="1" x14ac:dyDescent="0.3">
      <c r="A26" s="153" t="s">
        <v>32</v>
      </c>
      <c r="B26" s="150">
        <v>13</v>
      </c>
      <c r="C26" s="156">
        <v>15</v>
      </c>
      <c r="D26" s="160">
        <v>15</v>
      </c>
      <c r="E26" s="161">
        <v>12</v>
      </c>
      <c r="F26" s="150">
        <v>7</v>
      </c>
      <c r="G26" s="161">
        <v>11</v>
      </c>
      <c r="H26" s="244">
        <v>1</v>
      </c>
      <c r="I26" s="245"/>
      <c r="J26" s="229">
        <f t="shared" si="0"/>
        <v>35</v>
      </c>
      <c r="K26" s="230"/>
      <c r="L26" s="229">
        <f t="shared" si="1"/>
        <v>38</v>
      </c>
      <c r="M26" s="235"/>
      <c r="W26" s="178"/>
      <c r="X26" s="168" t="s">
        <v>48</v>
      </c>
      <c r="Y26" s="169">
        <f>C29</f>
        <v>15</v>
      </c>
      <c r="Z26" s="170">
        <f>B29</f>
        <v>12</v>
      </c>
      <c r="AA26" s="171">
        <f>E29</f>
        <v>15</v>
      </c>
      <c r="AB26" s="171">
        <f>D29</f>
        <v>8</v>
      </c>
      <c r="AC26" s="169">
        <f>G29</f>
        <v>0</v>
      </c>
      <c r="AD26" s="170">
        <f>F29</f>
        <v>0</v>
      </c>
      <c r="AE26" s="225">
        <v>2</v>
      </c>
      <c r="AF26" s="225"/>
      <c r="AG26" s="231">
        <f>L29</f>
        <v>30</v>
      </c>
      <c r="AH26" s="232"/>
      <c r="AI26" s="225">
        <f>J29</f>
        <v>20</v>
      </c>
      <c r="AJ26" s="226"/>
    </row>
    <row r="27" spans="1:43" ht="15.75" thickBot="1" x14ac:dyDescent="0.3">
      <c r="A27" s="153" t="s">
        <v>33</v>
      </c>
      <c r="B27" s="150">
        <v>12</v>
      </c>
      <c r="C27" s="156">
        <v>15</v>
      </c>
      <c r="D27" s="160">
        <v>15</v>
      </c>
      <c r="E27" s="161">
        <v>13</v>
      </c>
      <c r="F27" s="150">
        <v>12</v>
      </c>
      <c r="G27" s="161">
        <v>10</v>
      </c>
      <c r="H27" s="244">
        <v>2</v>
      </c>
      <c r="I27" s="245"/>
      <c r="J27" s="229">
        <f t="shared" si="0"/>
        <v>39</v>
      </c>
      <c r="K27" s="230"/>
      <c r="L27" s="229">
        <f t="shared" si="1"/>
        <v>38</v>
      </c>
      <c r="M27" s="235"/>
      <c r="W27" s="178"/>
      <c r="X27" s="168" t="s">
        <v>49</v>
      </c>
      <c r="Y27" s="169">
        <f>C33</f>
        <v>15</v>
      </c>
      <c r="Z27" s="170">
        <f>B33</f>
        <v>7</v>
      </c>
      <c r="AA27" s="171">
        <f>E33</f>
        <v>16</v>
      </c>
      <c r="AB27" s="171">
        <f>D33</f>
        <v>14</v>
      </c>
      <c r="AC27" s="169">
        <f>G33</f>
        <v>0</v>
      </c>
      <c r="AD27" s="170">
        <f>F33</f>
        <v>0</v>
      </c>
      <c r="AE27" s="225">
        <v>2</v>
      </c>
      <c r="AF27" s="225"/>
      <c r="AG27" s="231">
        <f>L33</f>
        <v>31</v>
      </c>
      <c r="AH27" s="232"/>
      <c r="AI27" s="225">
        <f>J33</f>
        <v>21</v>
      </c>
      <c r="AJ27" s="226"/>
    </row>
    <row r="28" spans="1:43" ht="15.75" thickBot="1" x14ac:dyDescent="0.3">
      <c r="A28" s="153" t="s">
        <v>34</v>
      </c>
      <c r="B28" s="150">
        <v>0</v>
      </c>
      <c r="C28" s="156">
        <v>15</v>
      </c>
      <c r="D28" s="160">
        <v>0</v>
      </c>
      <c r="E28" s="161">
        <v>15</v>
      </c>
      <c r="F28" s="150"/>
      <c r="G28" s="161"/>
      <c r="H28" s="244">
        <v>1</v>
      </c>
      <c r="I28" s="245"/>
      <c r="J28" s="229">
        <f t="shared" si="0"/>
        <v>0</v>
      </c>
      <c r="K28" s="230"/>
      <c r="L28" s="229">
        <f t="shared" si="1"/>
        <v>30</v>
      </c>
      <c r="M28" s="235"/>
      <c r="W28" s="178"/>
      <c r="X28" s="168" t="s">
        <v>50</v>
      </c>
      <c r="Y28" s="169">
        <f>C22</f>
        <v>15</v>
      </c>
      <c r="Z28" s="170">
        <f>B22</f>
        <v>13</v>
      </c>
      <c r="AA28" s="171">
        <f>E22</f>
        <v>15</v>
      </c>
      <c r="AB28" s="171">
        <f>D22</f>
        <v>12</v>
      </c>
      <c r="AC28" s="169">
        <f>G22</f>
        <v>0</v>
      </c>
      <c r="AD28" s="170">
        <f>F22</f>
        <v>0</v>
      </c>
      <c r="AE28" s="225">
        <v>2</v>
      </c>
      <c r="AF28" s="225"/>
      <c r="AG28" s="231">
        <f>L22</f>
        <v>30</v>
      </c>
      <c r="AH28" s="232"/>
      <c r="AI28" s="225">
        <f>J22</f>
        <v>25</v>
      </c>
      <c r="AJ28" s="226"/>
    </row>
    <row r="29" spans="1:43" ht="15.75" thickBot="1" x14ac:dyDescent="0.3">
      <c r="A29" s="153" t="s">
        <v>35</v>
      </c>
      <c r="B29" s="150">
        <v>12</v>
      </c>
      <c r="C29" s="156">
        <v>15</v>
      </c>
      <c r="D29" s="160">
        <v>8</v>
      </c>
      <c r="E29" s="161">
        <v>15</v>
      </c>
      <c r="F29" s="150"/>
      <c r="G29" s="161"/>
      <c r="H29" s="244">
        <v>1</v>
      </c>
      <c r="I29" s="245"/>
      <c r="J29" s="229">
        <f t="shared" si="0"/>
        <v>20</v>
      </c>
      <c r="K29" s="230"/>
      <c r="L29" s="229">
        <f t="shared" si="1"/>
        <v>30</v>
      </c>
      <c r="M29" s="235"/>
      <c r="W29" s="178"/>
      <c r="X29" s="168" t="s">
        <v>51</v>
      </c>
      <c r="Y29" s="169">
        <f>C26</f>
        <v>15</v>
      </c>
      <c r="Z29" s="170">
        <f>B26</f>
        <v>13</v>
      </c>
      <c r="AA29" s="171">
        <f>E26</f>
        <v>12</v>
      </c>
      <c r="AB29" s="171">
        <f>D26</f>
        <v>15</v>
      </c>
      <c r="AC29" s="169">
        <f>G26</f>
        <v>11</v>
      </c>
      <c r="AD29" s="170">
        <f>F26</f>
        <v>7</v>
      </c>
      <c r="AE29" s="225">
        <v>2</v>
      </c>
      <c r="AF29" s="225"/>
      <c r="AG29" s="231">
        <f>L26</f>
        <v>38</v>
      </c>
      <c r="AH29" s="232"/>
      <c r="AI29" s="225">
        <f>J26</f>
        <v>35</v>
      </c>
      <c r="AJ29" s="226"/>
    </row>
    <row r="30" spans="1:43" ht="15.75" thickBot="1" x14ac:dyDescent="0.3">
      <c r="A30" s="153" t="s">
        <v>36</v>
      </c>
      <c r="B30" s="150">
        <v>5</v>
      </c>
      <c r="C30" s="156">
        <v>15</v>
      </c>
      <c r="D30" s="160">
        <v>4</v>
      </c>
      <c r="E30" s="161">
        <v>15</v>
      </c>
      <c r="F30" s="150"/>
      <c r="G30" s="161"/>
      <c r="H30" s="244">
        <v>1</v>
      </c>
      <c r="I30" s="245"/>
      <c r="J30" s="229">
        <f t="shared" si="0"/>
        <v>9</v>
      </c>
      <c r="K30" s="230"/>
      <c r="L30" s="229">
        <f t="shared" si="1"/>
        <v>30</v>
      </c>
      <c r="M30" s="235"/>
      <c r="W30" s="178"/>
      <c r="X30" s="168" t="s">
        <v>52</v>
      </c>
      <c r="Y30" s="169">
        <f>C30</f>
        <v>15</v>
      </c>
      <c r="Z30" s="170">
        <f>B30</f>
        <v>5</v>
      </c>
      <c r="AA30" s="171">
        <f>E30</f>
        <v>15</v>
      </c>
      <c r="AB30" s="171">
        <f>D30</f>
        <v>4</v>
      </c>
      <c r="AC30" s="169">
        <f>G30</f>
        <v>0</v>
      </c>
      <c r="AD30" s="170">
        <f>F30</f>
        <v>0</v>
      </c>
      <c r="AE30" s="225">
        <v>2</v>
      </c>
      <c r="AF30" s="225"/>
      <c r="AG30" s="231">
        <f>L30</f>
        <v>30</v>
      </c>
      <c r="AH30" s="232"/>
      <c r="AI30" s="225">
        <f>J30</f>
        <v>9</v>
      </c>
      <c r="AJ30" s="226"/>
    </row>
    <row r="31" spans="1:43" ht="15.75" thickBot="1" x14ac:dyDescent="0.3">
      <c r="A31" s="153" t="s">
        <v>37</v>
      </c>
      <c r="B31" s="150">
        <v>14</v>
      </c>
      <c r="C31" s="156">
        <v>16</v>
      </c>
      <c r="D31" s="160">
        <v>9</v>
      </c>
      <c r="E31" s="161">
        <v>15</v>
      </c>
      <c r="F31" s="150"/>
      <c r="G31" s="161"/>
      <c r="H31" s="244">
        <v>1</v>
      </c>
      <c r="I31" s="245"/>
      <c r="J31" s="229">
        <f>B31+D31+F31</f>
        <v>23</v>
      </c>
      <c r="K31" s="230"/>
      <c r="L31" s="229">
        <f t="shared" si="1"/>
        <v>31</v>
      </c>
      <c r="M31" s="235"/>
      <c r="W31" s="178"/>
      <c r="X31" s="168" t="s">
        <v>53</v>
      </c>
      <c r="Y31" s="169">
        <f>C34</f>
        <v>15</v>
      </c>
      <c r="Z31" s="170">
        <f>B34</f>
        <v>7</v>
      </c>
      <c r="AA31" s="171">
        <f>E34</f>
        <v>15</v>
      </c>
      <c r="AB31" s="171">
        <f>D34</f>
        <v>8</v>
      </c>
      <c r="AC31" s="169">
        <f>G34</f>
        <v>0</v>
      </c>
      <c r="AD31" s="170">
        <f>F34</f>
        <v>0</v>
      </c>
      <c r="AE31" s="225">
        <v>2</v>
      </c>
      <c r="AF31" s="225"/>
      <c r="AG31" s="231">
        <f>L34</f>
        <v>30</v>
      </c>
      <c r="AH31" s="232"/>
      <c r="AI31" s="225">
        <f>J34</f>
        <v>15</v>
      </c>
      <c r="AJ31" s="226"/>
    </row>
    <row r="32" spans="1:43" ht="15.75" thickBot="1" x14ac:dyDescent="0.3">
      <c r="A32" s="153" t="s">
        <v>38</v>
      </c>
      <c r="B32" s="150">
        <v>12</v>
      </c>
      <c r="C32" s="156">
        <v>15</v>
      </c>
      <c r="D32" s="160">
        <v>6</v>
      </c>
      <c r="E32" s="161">
        <v>15</v>
      </c>
      <c r="F32" s="150"/>
      <c r="G32" s="161"/>
      <c r="H32" s="244">
        <v>1</v>
      </c>
      <c r="I32" s="245"/>
      <c r="J32" s="229">
        <f t="shared" si="0"/>
        <v>18</v>
      </c>
      <c r="K32" s="230"/>
      <c r="L32" s="229">
        <f t="shared" si="1"/>
        <v>30</v>
      </c>
      <c r="M32" s="235"/>
      <c r="W32" s="178"/>
      <c r="X32" s="168" t="s">
        <v>54</v>
      </c>
      <c r="Y32" s="169">
        <f>C23</f>
        <v>13</v>
      </c>
      <c r="Z32" s="170">
        <f>B23</f>
        <v>15</v>
      </c>
      <c r="AA32" s="171">
        <f>E23</f>
        <v>15</v>
      </c>
      <c r="AB32" s="171">
        <f>D23</f>
        <v>8</v>
      </c>
      <c r="AC32" s="169">
        <f>G23</f>
        <v>11</v>
      </c>
      <c r="AD32" s="170">
        <f>F23</f>
        <v>9</v>
      </c>
      <c r="AE32" s="225">
        <v>2</v>
      </c>
      <c r="AF32" s="225"/>
      <c r="AG32" s="231">
        <f>L23</f>
        <v>39</v>
      </c>
      <c r="AH32" s="232"/>
      <c r="AI32" s="225">
        <f>J23</f>
        <v>32</v>
      </c>
      <c r="AJ32" s="226"/>
    </row>
    <row r="33" spans="1:36" ht="15.75" thickBot="1" x14ac:dyDescent="0.3">
      <c r="A33" s="153" t="s">
        <v>39</v>
      </c>
      <c r="B33" s="150">
        <v>7</v>
      </c>
      <c r="C33" s="156">
        <v>15</v>
      </c>
      <c r="D33" s="160">
        <v>14</v>
      </c>
      <c r="E33" s="161">
        <v>16</v>
      </c>
      <c r="F33" s="150"/>
      <c r="G33" s="161"/>
      <c r="H33" s="244">
        <v>1</v>
      </c>
      <c r="I33" s="245"/>
      <c r="J33" s="229">
        <f t="shared" si="0"/>
        <v>21</v>
      </c>
      <c r="K33" s="230"/>
      <c r="L33" s="229">
        <f t="shared" si="1"/>
        <v>31</v>
      </c>
      <c r="M33" s="235"/>
      <c r="W33" s="178"/>
      <c r="X33" s="168" t="s">
        <v>55</v>
      </c>
      <c r="Y33" s="169">
        <f>C27</f>
        <v>15</v>
      </c>
      <c r="Z33" s="170">
        <f>B27</f>
        <v>12</v>
      </c>
      <c r="AA33" s="171">
        <f>E27</f>
        <v>13</v>
      </c>
      <c r="AB33" s="171">
        <f>D27</f>
        <v>15</v>
      </c>
      <c r="AC33" s="169">
        <f>G27</f>
        <v>10</v>
      </c>
      <c r="AD33" s="170">
        <f>F27</f>
        <v>12</v>
      </c>
      <c r="AE33" s="225">
        <v>1</v>
      </c>
      <c r="AF33" s="225"/>
      <c r="AG33" s="231">
        <f>L27</f>
        <v>38</v>
      </c>
      <c r="AH33" s="232"/>
      <c r="AI33" s="225">
        <f>J27</f>
        <v>39</v>
      </c>
      <c r="AJ33" s="226"/>
    </row>
    <row r="34" spans="1:36" ht="15.75" thickBot="1" x14ac:dyDescent="0.3">
      <c r="A34" s="153" t="s">
        <v>40</v>
      </c>
      <c r="B34" s="150">
        <v>7</v>
      </c>
      <c r="C34" s="156">
        <v>15</v>
      </c>
      <c r="D34" s="160">
        <v>8</v>
      </c>
      <c r="E34" s="161">
        <v>15</v>
      </c>
      <c r="F34" s="150"/>
      <c r="G34" s="161"/>
      <c r="H34" s="244">
        <v>1</v>
      </c>
      <c r="I34" s="245"/>
      <c r="J34" s="229">
        <f t="shared" si="0"/>
        <v>15</v>
      </c>
      <c r="K34" s="230"/>
      <c r="L34" s="229">
        <f t="shared" si="1"/>
        <v>30</v>
      </c>
      <c r="M34" s="235"/>
      <c r="W34" s="178"/>
      <c r="X34" s="168" t="s">
        <v>56</v>
      </c>
      <c r="Y34" s="169">
        <f>C31</f>
        <v>16</v>
      </c>
      <c r="Z34" s="170">
        <f>B31</f>
        <v>14</v>
      </c>
      <c r="AA34" s="171">
        <f>E31</f>
        <v>15</v>
      </c>
      <c r="AB34" s="171">
        <f>D31</f>
        <v>9</v>
      </c>
      <c r="AC34" s="169">
        <f>G31</f>
        <v>0</v>
      </c>
      <c r="AD34" s="170">
        <f>F31</f>
        <v>0</v>
      </c>
      <c r="AE34" s="225">
        <v>2</v>
      </c>
      <c r="AF34" s="225"/>
      <c r="AG34" s="231">
        <f>L31</f>
        <v>31</v>
      </c>
      <c r="AH34" s="232"/>
      <c r="AI34" s="225">
        <f>J31</f>
        <v>23</v>
      </c>
      <c r="AJ34" s="226"/>
    </row>
    <row r="35" spans="1:36" ht="15.75" thickBot="1" x14ac:dyDescent="0.3">
      <c r="A35" s="154" t="s">
        <v>41</v>
      </c>
      <c r="B35" s="151">
        <v>8</v>
      </c>
      <c r="C35" s="157">
        <v>15</v>
      </c>
      <c r="D35" s="162">
        <v>12</v>
      </c>
      <c r="E35" s="163">
        <v>15</v>
      </c>
      <c r="F35" s="151"/>
      <c r="G35" s="163"/>
      <c r="H35" s="246">
        <v>1</v>
      </c>
      <c r="I35" s="247"/>
      <c r="J35" s="241">
        <f t="shared" si="0"/>
        <v>20</v>
      </c>
      <c r="K35" s="243"/>
      <c r="L35" s="241">
        <f t="shared" si="1"/>
        <v>30</v>
      </c>
      <c r="M35" s="242"/>
      <c r="W35" s="178"/>
      <c r="X35" s="172" t="s">
        <v>57</v>
      </c>
      <c r="Y35" s="173">
        <f>C35</f>
        <v>15</v>
      </c>
      <c r="Z35" s="174">
        <f>B35</f>
        <v>8</v>
      </c>
      <c r="AA35" s="175">
        <f>E35</f>
        <v>15</v>
      </c>
      <c r="AB35" s="175">
        <f>D35</f>
        <v>12</v>
      </c>
      <c r="AC35" s="173">
        <f>G35</f>
        <v>0</v>
      </c>
      <c r="AD35" s="174">
        <f>F35</f>
        <v>0</v>
      </c>
      <c r="AE35" s="227">
        <v>2</v>
      </c>
      <c r="AF35" s="227"/>
      <c r="AG35" s="233">
        <f>L35</f>
        <v>30</v>
      </c>
      <c r="AH35" s="234"/>
      <c r="AI35" s="227">
        <f>J35</f>
        <v>20</v>
      </c>
      <c r="AJ35" s="228"/>
    </row>
    <row r="36" spans="1:36" ht="15.75" thickTop="1" x14ac:dyDescent="0.25"/>
  </sheetData>
  <mergeCells count="185">
    <mergeCell ref="A1:T1"/>
    <mergeCell ref="X1:AQ1"/>
    <mergeCell ref="B3:E3"/>
    <mergeCell ref="F3:I3"/>
    <mergeCell ref="J3:M3"/>
    <mergeCell ref="N3:Q3"/>
    <mergeCell ref="S3:T3"/>
    <mergeCell ref="Y3:AB3"/>
    <mergeCell ref="AC3:AF3"/>
    <mergeCell ref="AG3:AJ3"/>
    <mergeCell ref="AK3:AN3"/>
    <mergeCell ref="AP3:AQ3"/>
    <mergeCell ref="B4:E5"/>
    <mergeCell ref="R4:R5"/>
    <mergeCell ref="S4:S5"/>
    <mergeCell ref="T4:T5"/>
    <mergeCell ref="X4:X5"/>
    <mergeCell ref="Y4:AB5"/>
    <mergeCell ref="AO4:AO5"/>
    <mergeCell ref="A6:A7"/>
    <mergeCell ref="F6:I7"/>
    <mergeCell ref="R6:R7"/>
    <mergeCell ref="S6:S7"/>
    <mergeCell ref="T6:T7"/>
    <mergeCell ref="X6:X7"/>
    <mergeCell ref="D7:E7"/>
    <mergeCell ref="A8:A9"/>
    <mergeCell ref="J8:M9"/>
    <mergeCell ref="R8:R9"/>
    <mergeCell ref="S8:S9"/>
    <mergeCell ref="T8:T9"/>
    <mergeCell ref="X8:X9"/>
    <mergeCell ref="AP4:AP5"/>
    <mergeCell ref="AQ4:AQ5"/>
    <mergeCell ref="H5:I5"/>
    <mergeCell ref="L5:M5"/>
    <mergeCell ref="P5:Q5"/>
    <mergeCell ref="AE5:AF5"/>
    <mergeCell ref="AI5:AJ5"/>
    <mergeCell ref="AM5:AN5"/>
    <mergeCell ref="AC6:AF7"/>
    <mergeCell ref="AO6:AO7"/>
    <mergeCell ref="AP6:AP7"/>
    <mergeCell ref="AQ6:AQ7"/>
    <mergeCell ref="L7:M7"/>
    <mergeCell ref="P7:Q7"/>
    <mergeCell ref="AA7:AB7"/>
    <mergeCell ref="AI7:AJ7"/>
    <mergeCell ref="AM7:AN7"/>
    <mergeCell ref="A4:A5"/>
    <mergeCell ref="AG8:AJ9"/>
    <mergeCell ref="AO8:AO9"/>
    <mergeCell ref="AP8:AP9"/>
    <mergeCell ref="AK10:AN11"/>
    <mergeCell ref="AO10:AO11"/>
    <mergeCell ref="AP10:AP11"/>
    <mergeCell ref="AQ8:AQ9"/>
    <mergeCell ref="D9:E9"/>
    <mergeCell ref="H9:I9"/>
    <mergeCell ref="P9:Q9"/>
    <mergeCell ref="AA9:AB9"/>
    <mergeCell ref="AE9:AF9"/>
    <mergeCell ref="AM9:AN9"/>
    <mergeCell ref="AQ10:AQ11"/>
    <mergeCell ref="D11:E11"/>
    <mergeCell ref="H11:I11"/>
    <mergeCell ref="L11:M11"/>
    <mergeCell ref="AA11:AB11"/>
    <mergeCell ref="AE11:AF11"/>
    <mergeCell ref="AI11:AJ11"/>
    <mergeCell ref="A10:A11"/>
    <mergeCell ref="N10:Q11"/>
    <mergeCell ref="R10:R11"/>
    <mergeCell ref="S10:S11"/>
    <mergeCell ref="T10:T11"/>
    <mergeCell ref="X10:X11"/>
    <mergeCell ref="H21:I21"/>
    <mergeCell ref="J21:K21"/>
    <mergeCell ref="L21:M21"/>
    <mergeCell ref="A17:AJ17"/>
    <mergeCell ref="B19:C19"/>
    <mergeCell ref="D19:E19"/>
    <mergeCell ref="F19:G19"/>
    <mergeCell ref="H19:I19"/>
    <mergeCell ref="J19:K19"/>
    <mergeCell ref="L19:M19"/>
    <mergeCell ref="Y19:Z19"/>
    <mergeCell ref="AA19:AB19"/>
    <mergeCell ref="AC19:AD19"/>
    <mergeCell ref="AE21:AF21"/>
    <mergeCell ref="AG21:AH21"/>
    <mergeCell ref="AI21:AJ21"/>
    <mergeCell ref="AE19:AF19"/>
    <mergeCell ref="AG19:AH19"/>
    <mergeCell ref="AI19:AJ19"/>
    <mergeCell ref="H20:I20"/>
    <mergeCell ref="J20:K20"/>
    <mergeCell ref="L20:M20"/>
    <mergeCell ref="AE20:AF20"/>
    <mergeCell ref="AG20:AH20"/>
    <mergeCell ref="AI20:AJ20"/>
    <mergeCell ref="H23:I23"/>
    <mergeCell ref="J23:K23"/>
    <mergeCell ref="L23:M23"/>
    <mergeCell ref="AE23:AF23"/>
    <mergeCell ref="AG23:AH23"/>
    <mergeCell ref="AI23:AJ23"/>
    <mergeCell ref="H22:I22"/>
    <mergeCell ref="J22:K22"/>
    <mergeCell ref="L22:M22"/>
    <mergeCell ref="AE22:AF22"/>
    <mergeCell ref="AG22:AH22"/>
    <mergeCell ref="AI22:AJ22"/>
    <mergeCell ref="H25:I25"/>
    <mergeCell ref="J25:K25"/>
    <mergeCell ref="L25:M25"/>
    <mergeCell ref="AE25:AF25"/>
    <mergeCell ref="AG25:AH25"/>
    <mergeCell ref="AI25:AJ25"/>
    <mergeCell ref="H24:I24"/>
    <mergeCell ref="J24:K24"/>
    <mergeCell ref="L24:M24"/>
    <mergeCell ref="AE24:AF24"/>
    <mergeCell ref="AG24:AH24"/>
    <mergeCell ref="AI24:AJ24"/>
    <mergeCell ref="H27:I27"/>
    <mergeCell ref="J27:K27"/>
    <mergeCell ref="L27:M27"/>
    <mergeCell ref="AE27:AF27"/>
    <mergeCell ref="AG27:AH27"/>
    <mergeCell ref="AI27:AJ27"/>
    <mergeCell ref="H26:I26"/>
    <mergeCell ref="J26:K26"/>
    <mergeCell ref="L26:M26"/>
    <mergeCell ref="AE26:AF26"/>
    <mergeCell ref="AG26:AH26"/>
    <mergeCell ref="AI26:AJ26"/>
    <mergeCell ref="H29:I29"/>
    <mergeCell ref="J29:K29"/>
    <mergeCell ref="L29:M29"/>
    <mergeCell ref="AE29:AF29"/>
    <mergeCell ref="AG29:AH29"/>
    <mergeCell ref="AI29:AJ29"/>
    <mergeCell ref="H28:I28"/>
    <mergeCell ref="J28:K28"/>
    <mergeCell ref="L28:M28"/>
    <mergeCell ref="AE28:AF28"/>
    <mergeCell ref="AG28:AH28"/>
    <mergeCell ref="AI28:AJ28"/>
    <mergeCell ref="H31:I31"/>
    <mergeCell ref="J31:K31"/>
    <mergeCell ref="L31:M31"/>
    <mergeCell ref="AE31:AF31"/>
    <mergeCell ref="AG31:AH31"/>
    <mergeCell ref="AI31:AJ31"/>
    <mergeCell ref="H30:I30"/>
    <mergeCell ref="J30:K30"/>
    <mergeCell ref="L30:M30"/>
    <mergeCell ref="AE30:AF30"/>
    <mergeCell ref="AG30:AH30"/>
    <mergeCell ref="AI30:AJ30"/>
    <mergeCell ref="H33:I33"/>
    <mergeCell ref="J33:K33"/>
    <mergeCell ref="L33:M33"/>
    <mergeCell ref="AE33:AF33"/>
    <mergeCell ref="AG33:AH33"/>
    <mergeCell ref="AI33:AJ33"/>
    <mergeCell ref="H32:I32"/>
    <mergeCell ref="J32:K32"/>
    <mergeCell ref="L32:M32"/>
    <mergeCell ref="AE32:AF32"/>
    <mergeCell ref="AG32:AH32"/>
    <mergeCell ref="AI32:AJ32"/>
    <mergeCell ref="H35:I35"/>
    <mergeCell ref="J35:K35"/>
    <mergeCell ref="L35:M35"/>
    <mergeCell ref="AE35:AF35"/>
    <mergeCell ref="AG35:AH35"/>
    <mergeCell ref="AI35:AJ35"/>
    <mergeCell ref="H34:I34"/>
    <mergeCell ref="J34:K34"/>
    <mergeCell ref="L34:M34"/>
    <mergeCell ref="AE34:AF34"/>
    <mergeCell ref="AG34:AH34"/>
    <mergeCell ref="AI34:AJ3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Zeros="0" topLeftCell="A4" workbookViewId="0">
      <selection activeCell="M8" sqref="M8"/>
    </sheetView>
  </sheetViews>
  <sheetFormatPr defaultRowHeight="15" x14ac:dyDescent="0.25"/>
  <cols>
    <col min="1" max="1" width="14.42578125" customWidth="1"/>
    <col min="2" max="2" width="4.5703125" customWidth="1"/>
    <col min="3" max="3" width="4.140625" customWidth="1"/>
    <col min="4" max="5" width="6.5703125" customWidth="1"/>
    <col min="9" max="9" width="9.85546875" customWidth="1"/>
  </cols>
  <sheetData>
    <row r="1" spans="1:11" ht="54.75" customHeight="1" x14ac:dyDescent="0.25">
      <c r="A1" s="219" t="s">
        <v>121</v>
      </c>
      <c r="B1" s="219"/>
      <c r="C1" s="219"/>
      <c r="D1" s="219"/>
      <c r="E1" s="219"/>
      <c r="F1" s="219"/>
    </row>
    <row r="2" spans="1:11" ht="15.75" thickBot="1" x14ac:dyDescent="0.3"/>
    <row r="3" spans="1:11" ht="61.5" customHeight="1" thickTop="1" thickBot="1" x14ac:dyDescent="0.3">
      <c r="A3" s="1" t="s">
        <v>0</v>
      </c>
      <c r="B3" s="222" t="s">
        <v>1</v>
      </c>
      <c r="C3" s="223"/>
      <c r="D3" s="220" t="s">
        <v>3</v>
      </c>
      <c r="E3" s="221"/>
      <c r="F3" s="2" t="s">
        <v>4</v>
      </c>
      <c r="H3" s="3" t="s">
        <v>5</v>
      </c>
      <c r="I3" s="177" t="s">
        <v>6</v>
      </c>
      <c r="J3" s="177" t="s">
        <v>7</v>
      </c>
      <c r="K3" s="5" t="s">
        <v>8</v>
      </c>
    </row>
    <row r="4" spans="1:11" ht="16.5" customHeight="1" thickTop="1" thickBot="1" x14ac:dyDescent="0.3">
      <c r="A4" s="214" t="s">
        <v>120</v>
      </c>
      <c r="B4" s="189">
        <f>'Tab wyników Q-1'!R4</f>
        <v>9</v>
      </c>
      <c r="C4" s="190"/>
      <c r="D4" s="195">
        <f>'Tab wyników Q-1'!S4</f>
        <v>159</v>
      </c>
      <c r="E4" s="198">
        <f>'Tab wyników Q-1'!T4</f>
        <v>173</v>
      </c>
      <c r="F4" s="201" t="s">
        <v>204</v>
      </c>
      <c r="H4" s="185"/>
      <c r="I4" s="183"/>
      <c r="J4" s="183" t="e">
        <f>H4/I4</f>
        <v>#DIV/0!</v>
      </c>
      <c r="K4" s="184">
        <f>D4/E4</f>
        <v>0.91907514450867056</v>
      </c>
    </row>
    <row r="5" spans="1:11" ht="15.75" customHeight="1" thickBot="1" x14ac:dyDescent="0.3">
      <c r="A5" s="215"/>
      <c r="B5" s="191"/>
      <c r="C5" s="192"/>
      <c r="D5" s="196"/>
      <c r="E5" s="199"/>
      <c r="F5" s="202"/>
      <c r="H5" s="185"/>
      <c r="I5" s="183"/>
      <c r="J5" s="183"/>
      <c r="K5" s="184"/>
    </row>
    <row r="6" spans="1:11" ht="15.75" customHeight="1" thickBot="1" x14ac:dyDescent="0.3">
      <c r="A6" s="215"/>
      <c r="B6" s="191"/>
      <c r="C6" s="192"/>
      <c r="D6" s="196"/>
      <c r="E6" s="199"/>
      <c r="F6" s="202"/>
      <c r="H6" s="185"/>
      <c r="I6" s="183"/>
      <c r="J6" s="183"/>
      <c r="K6" s="184"/>
    </row>
    <row r="7" spans="1:11" ht="15.75" customHeight="1" thickBot="1" x14ac:dyDescent="0.3">
      <c r="A7" s="216"/>
      <c r="B7" s="193"/>
      <c r="C7" s="194"/>
      <c r="D7" s="197"/>
      <c r="E7" s="200"/>
      <c r="F7" s="203"/>
      <c r="H7" s="185"/>
      <c r="I7" s="183"/>
      <c r="J7" s="183"/>
      <c r="K7" s="184"/>
    </row>
    <row r="8" spans="1:11" ht="16.5" customHeight="1" thickTop="1" thickBot="1" x14ac:dyDescent="0.3">
      <c r="A8" s="214" t="s">
        <v>119</v>
      </c>
      <c r="B8" s="189">
        <f>'Tab wyników Q-1'!R6</f>
        <v>13</v>
      </c>
      <c r="C8" s="190"/>
      <c r="D8" s="195">
        <f>'Tab wyników Q-1'!S6</f>
        <v>218</v>
      </c>
      <c r="E8" s="198">
        <f>'Tab wyników Q-1'!T6</f>
        <v>142</v>
      </c>
      <c r="F8" s="201" t="s">
        <v>200</v>
      </c>
      <c r="H8" s="185"/>
      <c r="I8" s="183"/>
      <c r="J8" s="183" t="e">
        <f t="shared" ref="J8" si="0">H8/I8</f>
        <v>#DIV/0!</v>
      </c>
      <c r="K8" s="184">
        <f t="shared" ref="K8" si="1">D8/E8</f>
        <v>1.5352112676056338</v>
      </c>
    </row>
    <row r="9" spans="1:11" ht="15.75" customHeight="1" thickBot="1" x14ac:dyDescent="0.3">
      <c r="A9" s="215"/>
      <c r="B9" s="191"/>
      <c r="C9" s="192"/>
      <c r="D9" s="196"/>
      <c r="E9" s="199"/>
      <c r="F9" s="202"/>
      <c r="H9" s="185"/>
      <c r="I9" s="183"/>
      <c r="J9" s="183"/>
      <c r="K9" s="184"/>
    </row>
    <row r="10" spans="1:11" ht="15.75" customHeight="1" thickBot="1" x14ac:dyDescent="0.3">
      <c r="A10" s="215"/>
      <c r="B10" s="191"/>
      <c r="C10" s="192"/>
      <c r="D10" s="196"/>
      <c r="E10" s="199"/>
      <c r="F10" s="202"/>
      <c r="H10" s="185"/>
      <c r="I10" s="183"/>
      <c r="J10" s="183"/>
      <c r="K10" s="184"/>
    </row>
    <row r="11" spans="1:11" ht="15.75" customHeight="1" thickBot="1" x14ac:dyDescent="0.3">
      <c r="A11" s="216"/>
      <c r="B11" s="193"/>
      <c r="C11" s="194"/>
      <c r="D11" s="197"/>
      <c r="E11" s="200"/>
      <c r="F11" s="203"/>
      <c r="H11" s="185"/>
      <c r="I11" s="183"/>
      <c r="J11" s="183"/>
      <c r="K11" s="184"/>
    </row>
    <row r="12" spans="1:11" ht="16.5" customHeight="1" thickTop="1" thickBot="1" x14ac:dyDescent="0.3">
      <c r="A12" s="214" t="s">
        <v>118</v>
      </c>
      <c r="B12" s="189">
        <f>'Tab wyników Q-1'!R8</f>
        <v>8</v>
      </c>
      <c r="C12" s="190"/>
      <c r="D12" s="195">
        <f>'Tab wyników Q-1'!S8</f>
        <v>125</v>
      </c>
      <c r="E12" s="198">
        <f>'Tab wyników Q-1'!T8</f>
        <v>182</v>
      </c>
      <c r="F12" s="201" t="s">
        <v>205</v>
      </c>
      <c r="H12" s="185"/>
      <c r="I12" s="183"/>
      <c r="J12" s="183" t="e">
        <f t="shared" ref="J12" si="2">H12/I12</f>
        <v>#DIV/0!</v>
      </c>
      <c r="K12" s="184">
        <f t="shared" ref="K12" si="3">D12/E12</f>
        <v>0.68681318681318682</v>
      </c>
    </row>
    <row r="13" spans="1:11" ht="15.75" customHeight="1" thickBot="1" x14ac:dyDescent="0.3">
      <c r="A13" s="215"/>
      <c r="B13" s="191"/>
      <c r="C13" s="192"/>
      <c r="D13" s="196"/>
      <c r="E13" s="199"/>
      <c r="F13" s="202"/>
      <c r="H13" s="185"/>
      <c r="I13" s="183"/>
      <c r="J13" s="183"/>
      <c r="K13" s="184"/>
    </row>
    <row r="14" spans="1:11" ht="15.75" customHeight="1" thickBot="1" x14ac:dyDescent="0.3">
      <c r="A14" s="215"/>
      <c r="B14" s="191"/>
      <c r="C14" s="192"/>
      <c r="D14" s="196"/>
      <c r="E14" s="199"/>
      <c r="F14" s="202"/>
      <c r="H14" s="185"/>
      <c r="I14" s="183"/>
      <c r="J14" s="183"/>
      <c r="K14" s="184"/>
    </row>
    <row r="15" spans="1:11" ht="15.75" customHeight="1" thickBot="1" x14ac:dyDescent="0.3">
      <c r="A15" s="216"/>
      <c r="B15" s="193"/>
      <c r="C15" s="194"/>
      <c r="D15" s="197"/>
      <c r="E15" s="200"/>
      <c r="F15" s="202"/>
      <c r="H15" s="185"/>
      <c r="I15" s="183"/>
      <c r="J15" s="183"/>
      <c r="K15" s="184"/>
    </row>
    <row r="16" spans="1:11" ht="16.5" customHeight="1" thickTop="1" thickBot="1" x14ac:dyDescent="0.3">
      <c r="A16" s="214" t="s">
        <v>117</v>
      </c>
      <c r="B16" s="189">
        <f>'Tab wyników Q-1'!R10</f>
        <v>10</v>
      </c>
      <c r="C16" s="190"/>
      <c r="D16" s="195">
        <f>'Tab wyników Q-1'!S10</f>
        <v>156</v>
      </c>
      <c r="E16" s="198">
        <f>'Tab wyników Q-1'!T10</f>
        <v>161</v>
      </c>
      <c r="F16" s="211" t="s">
        <v>203</v>
      </c>
      <c r="H16" s="186"/>
      <c r="I16" s="204"/>
      <c r="J16" s="183" t="e">
        <f t="shared" ref="J16" si="4">H16/I16</f>
        <v>#DIV/0!</v>
      </c>
      <c r="K16" s="184">
        <f t="shared" ref="K16" si="5">D16/E16</f>
        <v>0.96894409937888204</v>
      </c>
    </row>
    <row r="17" spans="1:11" ht="16.5" customHeight="1" thickTop="1" thickBot="1" x14ac:dyDescent="0.3">
      <c r="A17" s="215"/>
      <c r="B17" s="191"/>
      <c r="C17" s="192"/>
      <c r="D17" s="196"/>
      <c r="E17" s="199"/>
      <c r="F17" s="211"/>
      <c r="H17" s="187"/>
      <c r="I17" s="205"/>
      <c r="J17" s="183"/>
      <c r="K17" s="184"/>
    </row>
    <row r="18" spans="1:11" ht="16.5" customHeight="1" thickTop="1" thickBot="1" x14ac:dyDescent="0.3">
      <c r="A18" s="215"/>
      <c r="B18" s="191"/>
      <c r="C18" s="192"/>
      <c r="D18" s="196"/>
      <c r="E18" s="199"/>
      <c r="F18" s="211"/>
      <c r="H18" s="187"/>
      <c r="I18" s="205"/>
      <c r="J18" s="183"/>
      <c r="K18" s="184"/>
    </row>
    <row r="19" spans="1:11" ht="16.5" customHeight="1" thickTop="1" thickBot="1" x14ac:dyDescent="0.3">
      <c r="A19" s="216"/>
      <c r="B19" s="193"/>
      <c r="C19" s="194"/>
      <c r="D19" s="197"/>
      <c r="E19" s="200"/>
      <c r="F19" s="211"/>
      <c r="H19" s="188"/>
      <c r="I19" s="206"/>
      <c r="J19" s="183"/>
      <c r="K19" s="184"/>
    </row>
    <row r="20" spans="1:11" ht="16.5" customHeight="1" thickTop="1" thickBot="1" x14ac:dyDescent="0.3">
      <c r="A20" s="214" t="s">
        <v>145</v>
      </c>
      <c r="B20" s="189">
        <f>'Tab wyników Q-1'!AO4</f>
        <v>0</v>
      </c>
      <c r="C20" s="190"/>
      <c r="D20" s="213">
        <f>'Tab wyników Q-1'!AP4</f>
        <v>0</v>
      </c>
      <c r="E20" s="212">
        <f>'Tab wyników Q-1'!AQ4</f>
        <v>210</v>
      </c>
      <c r="F20" s="211"/>
      <c r="H20" s="186"/>
      <c r="I20" s="204"/>
      <c r="J20" s="183" t="e">
        <f t="shared" ref="J20" si="6">H20/I20</f>
        <v>#DIV/0!</v>
      </c>
      <c r="K20" s="184">
        <f t="shared" ref="K20" si="7">D20/E20</f>
        <v>0</v>
      </c>
    </row>
    <row r="21" spans="1:11" ht="16.5" customHeight="1" thickTop="1" thickBot="1" x14ac:dyDescent="0.3">
      <c r="A21" s="215"/>
      <c r="B21" s="191"/>
      <c r="C21" s="192"/>
      <c r="D21" s="213"/>
      <c r="E21" s="212"/>
      <c r="F21" s="211"/>
      <c r="H21" s="187"/>
      <c r="I21" s="205"/>
      <c r="J21" s="183"/>
      <c r="K21" s="184"/>
    </row>
    <row r="22" spans="1:11" ht="16.5" customHeight="1" thickTop="1" thickBot="1" x14ac:dyDescent="0.3">
      <c r="A22" s="215"/>
      <c r="B22" s="191"/>
      <c r="C22" s="192"/>
      <c r="D22" s="213"/>
      <c r="E22" s="212"/>
      <c r="F22" s="211"/>
      <c r="H22" s="187"/>
      <c r="I22" s="205"/>
      <c r="J22" s="183"/>
      <c r="K22" s="184"/>
    </row>
    <row r="23" spans="1:11" ht="16.5" customHeight="1" thickTop="1" thickBot="1" x14ac:dyDescent="0.3">
      <c r="A23" s="216"/>
      <c r="B23" s="193"/>
      <c r="C23" s="194"/>
      <c r="D23" s="213"/>
      <c r="E23" s="212"/>
      <c r="F23" s="211"/>
      <c r="H23" s="188"/>
      <c r="I23" s="206"/>
      <c r="J23" s="183"/>
      <c r="K23" s="184"/>
    </row>
    <row r="24" spans="1:11" ht="16.5" customHeight="1" thickTop="1" thickBot="1" x14ac:dyDescent="0.3">
      <c r="A24" s="214" t="s">
        <v>116</v>
      </c>
      <c r="B24" s="189">
        <f>'Tab wyników Q-1'!AO6</f>
        <v>12</v>
      </c>
      <c r="C24" s="190"/>
      <c r="D24" s="213">
        <f>'Tab wyników Q-1'!AP6</f>
        <v>209</v>
      </c>
      <c r="E24" s="212">
        <f>'Tab wyników Q-1'!AQ6</f>
        <v>127</v>
      </c>
      <c r="F24" s="211" t="s">
        <v>201</v>
      </c>
      <c r="H24" s="186"/>
      <c r="I24" s="204"/>
      <c r="J24" s="183" t="e">
        <f t="shared" ref="J24" si="8">H24/I24</f>
        <v>#DIV/0!</v>
      </c>
      <c r="K24" s="184">
        <f t="shared" ref="K24" si="9">D24/E24</f>
        <v>1.6456692913385826</v>
      </c>
    </row>
    <row r="25" spans="1:11" ht="16.5" customHeight="1" thickTop="1" thickBot="1" x14ac:dyDescent="0.3">
      <c r="A25" s="215"/>
      <c r="B25" s="191"/>
      <c r="C25" s="192"/>
      <c r="D25" s="213"/>
      <c r="E25" s="212"/>
      <c r="F25" s="211"/>
      <c r="H25" s="187"/>
      <c r="I25" s="205"/>
      <c r="J25" s="183"/>
      <c r="K25" s="184"/>
    </row>
    <row r="26" spans="1:11" ht="16.5" customHeight="1" thickTop="1" thickBot="1" x14ac:dyDescent="0.3">
      <c r="A26" s="215"/>
      <c r="B26" s="191"/>
      <c r="C26" s="192"/>
      <c r="D26" s="213"/>
      <c r="E26" s="212"/>
      <c r="F26" s="211"/>
      <c r="H26" s="187"/>
      <c r="I26" s="205"/>
      <c r="J26" s="183"/>
      <c r="K26" s="184"/>
    </row>
    <row r="27" spans="1:11" ht="16.5" customHeight="1" thickTop="1" thickBot="1" x14ac:dyDescent="0.3">
      <c r="A27" s="216"/>
      <c r="B27" s="193"/>
      <c r="C27" s="194"/>
      <c r="D27" s="213"/>
      <c r="E27" s="212"/>
      <c r="F27" s="211"/>
      <c r="H27" s="188"/>
      <c r="I27" s="206"/>
      <c r="J27" s="183"/>
      <c r="K27" s="184"/>
    </row>
    <row r="28" spans="1:11" ht="16.5" customHeight="1" thickTop="1" thickBot="1" x14ac:dyDescent="0.3">
      <c r="A28" s="214" t="s">
        <v>115</v>
      </c>
      <c r="B28" s="189">
        <f>'Tab wyników Q-1'!AO8</f>
        <v>14</v>
      </c>
      <c r="C28" s="190"/>
      <c r="D28" s="213">
        <f>'Tab wyników Q-1'!AP8</f>
        <v>226</v>
      </c>
      <c r="E28" s="212">
        <f>'Tab wyników Q-1'!AQ8</f>
        <v>132</v>
      </c>
      <c r="F28" s="202" t="s">
        <v>199</v>
      </c>
      <c r="H28" s="186"/>
      <c r="I28" s="204"/>
      <c r="J28" s="183" t="e">
        <f t="shared" ref="J28" si="10">H28/I28</f>
        <v>#DIV/0!</v>
      </c>
      <c r="K28" s="184">
        <f t="shared" ref="K28" si="11">D28/E28</f>
        <v>1.7121212121212122</v>
      </c>
    </row>
    <row r="29" spans="1:11" ht="15.75" customHeight="1" thickTop="1" thickBot="1" x14ac:dyDescent="0.3">
      <c r="A29" s="215"/>
      <c r="B29" s="191"/>
      <c r="C29" s="192"/>
      <c r="D29" s="213"/>
      <c r="E29" s="212"/>
      <c r="F29" s="202"/>
      <c r="H29" s="187"/>
      <c r="I29" s="205"/>
      <c r="J29" s="183"/>
      <c r="K29" s="184"/>
    </row>
    <row r="30" spans="1:11" ht="15.75" customHeight="1" thickTop="1" thickBot="1" x14ac:dyDescent="0.3">
      <c r="A30" s="215"/>
      <c r="B30" s="191"/>
      <c r="C30" s="192"/>
      <c r="D30" s="213"/>
      <c r="E30" s="212"/>
      <c r="F30" s="202"/>
      <c r="H30" s="187"/>
      <c r="I30" s="205"/>
      <c r="J30" s="183"/>
      <c r="K30" s="184"/>
    </row>
    <row r="31" spans="1:11" ht="15.75" customHeight="1" thickTop="1" thickBot="1" x14ac:dyDescent="0.3">
      <c r="A31" s="216"/>
      <c r="B31" s="193"/>
      <c r="C31" s="194"/>
      <c r="D31" s="213"/>
      <c r="E31" s="212"/>
      <c r="F31" s="203"/>
      <c r="H31" s="188"/>
      <c r="I31" s="206"/>
      <c r="J31" s="183"/>
      <c r="K31" s="184"/>
    </row>
    <row r="32" spans="1:11" ht="16.5" customHeight="1" thickTop="1" thickBot="1" x14ac:dyDescent="0.3">
      <c r="A32" s="214" t="s">
        <v>114</v>
      </c>
      <c r="B32" s="189">
        <f>'Tab wyników Q-1'!AO10</f>
        <v>11</v>
      </c>
      <c r="C32" s="190"/>
      <c r="D32" s="213">
        <f>'Tab wyników Q-1'!AP10</f>
        <v>198</v>
      </c>
      <c r="E32" s="212">
        <f>'Tab wyników Q-1'!AQ10</f>
        <v>164</v>
      </c>
      <c r="F32" s="201" t="s">
        <v>202</v>
      </c>
      <c r="H32" s="185"/>
      <c r="I32" s="183"/>
      <c r="J32" s="183" t="e">
        <f t="shared" ref="J32" si="12">H32/I32</f>
        <v>#DIV/0!</v>
      </c>
      <c r="K32" s="184">
        <f t="shared" ref="K32" si="13">D32/E32</f>
        <v>1.2073170731707317</v>
      </c>
    </row>
    <row r="33" spans="1:11" ht="15.75" customHeight="1" thickTop="1" thickBot="1" x14ac:dyDescent="0.3">
      <c r="A33" s="215"/>
      <c r="B33" s="191"/>
      <c r="C33" s="192"/>
      <c r="D33" s="213"/>
      <c r="E33" s="212"/>
      <c r="F33" s="202"/>
      <c r="H33" s="185"/>
      <c r="I33" s="183"/>
      <c r="J33" s="183"/>
      <c r="K33" s="184"/>
    </row>
    <row r="34" spans="1:11" ht="15.75" customHeight="1" thickTop="1" thickBot="1" x14ac:dyDescent="0.3">
      <c r="A34" s="215"/>
      <c r="B34" s="191"/>
      <c r="C34" s="192"/>
      <c r="D34" s="213"/>
      <c r="E34" s="212"/>
      <c r="F34" s="202"/>
      <c r="H34" s="185"/>
      <c r="I34" s="183"/>
      <c r="J34" s="183"/>
      <c r="K34" s="184"/>
    </row>
    <row r="35" spans="1:11" ht="15.75" customHeight="1" thickTop="1" thickBot="1" x14ac:dyDescent="0.3">
      <c r="A35" s="216"/>
      <c r="B35" s="193"/>
      <c r="C35" s="194"/>
      <c r="D35" s="213"/>
      <c r="E35" s="212"/>
      <c r="F35" s="203"/>
      <c r="H35" s="185"/>
      <c r="I35" s="183"/>
      <c r="J35" s="183"/>
      <c r="K35" s="184"/>
    </row>
    <row r="36" spans="1:11" ht="15.75" thickTop="1" x14ac:dyDescent="0.25"/>
  </sheetData>
  <mergeCells count="75">
    <mergeCell ref="A1:F1"/>
    <mergeCell ref="B3:C3"/>
    <mergeCell ref="D3:E3"/>
    <mergeCell ref="A4:A7"/>
    <mergeCell ref="B4:C7"/>
    <mergeCell ref="D4:D7"/>
    <mergeCell ref="E4:E7"/>
    <mergeCell ref="F4:F7"/>
    <mergeCell ref="K4:K7"/>
    <mergeCell ref="A8:A11"/>
    <mergeCell ref="B8:C11"/>
    <mergeCell ref="D8:D11"/>
    <mergeCell ref="E8:E11"/>
    <mergeCell ref="F8:F11"/>
    <mergeCell ref="H8:H11"/>
    <mergeCell ref="I8:I11"/>
    <mergeCell ref="J8:J11"/>
    <mergeCell ref="K8:K11"/>
    <mergeCell ref="H4:H7"/>
    <mergeCell ref="I4:I7"/>
    <mergeCell ref="J4:J7"/>
    <mergeCell ref="H12:H15"/>
    <mergeCell ref="I12:I15"/>
    <mergeCell ref="J12:J15"/>
    <mergeCell ref="K12:K15"/>
    <mergeCell ref="A16:A19"/>
    <mergeCell ref="B16:C19"/>
    <mergeCell ref="D16:D19"/>
    <mergeCell ref="E16:E19"/>
    <mergeCell ref="F16:F19"/>
    <mergeCell ref="H16:H19"/>
    <mergeCell ref="I16:I19"/>
    <mergeCell ref="J16:J19"/>
    <mergeCell ref="K16:K19"/>
    <mergeCell ref="A12:A15"/>
    <mergeCell ref="B12:C15"/>
    <mergeCell ref="D12:D15"/>
    <mergeCell ref="E12:E15"/>
    <mergeCell ref="F12:F15"/>
    <mergeCell ref="A20:A23"/>
    <mergeCell ref="B20:C23"/>
    <mergeCell ref="D20:D23"/>
    <mergeCell ref="E20:E23"/>
    <mergeCell ref="F20:F23"/>
    <mergeCell ref="K20:K23"/>
    <mergeCell ref="I24:I27"/>
    <mergeCell ref="J24:J27"/>
    <mergeCell ref="K24:K27"/>
    <mergeCell ref="H24:H27"/>
    <mergeCell ref="E28:E31"/>
    <mergeCell ref="F28:F31"/>
    <mergeCell ref="H20:H23"/>
    <mergeCell ref="I20:I23"/>
    <mergeCell ref="J20:J23"/>
    <mergeCell ref="A24:A27"/>
    <mergeCell ref="B24:C27"/>
    <mergeCell ref="D24:D27"/>
    <mergeCell ref="E24:E27"/>
    <mergeCell ref="F24:F27"/>
    <mergeCell ref="K32:K35"/>
    <mergeCell ref="J28:J31"/>
    <mergeCell ref="K28:K31"/>
    <mergeCell ref="A32:A35"/>
    <mergeCell ref="B32:C35"/>
    <mergeCell ref="D32:D35"/>
    <mergeCell ref="E32:E35"/>
    <mergeCell ref="F32:F35"/>
    <mergeCell ref="H32:H35"/>
    <mergeCell ref="I32:I35"/>
    <mergeCell ref="J32:J35"/>
    <mergeCell ref="H28:H31"/>
    <mergeCell ref="I28:I31"/>
    <mergeCell ref="A28:A31"/>
    <mergeCell ref="B28:C31"/>
    <mergeCell ref="D28:D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showZeros="0" topLeftCell="G1" workbookViewId="0">
      <selection activeCell="AJ15" sqref="AJ15"/>
    </sheetView>
  </sheetViews>
  <sheetFormatPr defaultRowHeight="15" x14ac:dyDescent="0.25"/>
  <cols>
    <col min="1" max="1" width="19.28515625" customWidth="1"/>
    <col min="2" max="2" width="4" customWidth="1"/>
    <col min="3" max="3" width="4.140625" customWidth="1"/>
    <col min="4" max="4" width="3.85546875" customWidth="1"/>
    <col min="5" max="5" width="4" customWidth="1"/>
    <col min="6" max="6" width="4.28515625" customWidth="1"/>
    <col min="7" max="7" width="4" customWidth="1"/>
    <col min="8" max="9" width="4.140625" customWidth="1"/>
    <col min="10" max="10" width="4.28515625" customWidth="1"/>
    <col min="11" max="11" width="4" customWidth="1"/>
    <col min="12" max="12" width="3.85546875" customWidth="1"/>
    <col min="13" max="13" width="4" customWidth="1"/>
    <col min="14" max="14" width="4.42578125" customWidth="1"/>
    <col min="15" max="15" width="4" customWidth="1"/>
    <col min="16" max="16" width="4.140625" customWidth="1"/>
    <col min="17" max="17" width="4.28515625" customWidth="1"/>
    <col min="18" max="18" width="8" customWidth="1"/>
    <col min="19" max="19" width="5.140625" customWidth="1"/>
    <col min="20" max="20" width="5.5703125" customWidth="1"/>
    <col min="21" max="21" width="3.85546875" customWidth="1"/>
    <col min="22" max="22" width="2.85546875" customWidth="1"/>
    <col min="23" max="23" width="4.140625" customWidth="1"/>
    <col min="24" max="24" width="19.42578125" customWidth="1"/>
    <col min="25" max="25" width="3.85546875" customWidth="1"/>
    <col min="26" max="28" width="3.5703125" customWidth="1"/>
    <col min="29" max="29" width="3.85546875" customWidth="1"/>
    <col min="30" max="30" width="3.5703125" customWidth="1"/>
    <col min="31" max="32" width="3.7109375" customWidth="1"/>
    <col min="33" max="33" width="4" customWidth="1"/>
    <col min="34" max="40" width="3.85546875" customWidth="1"/>
    <col min="41" max="41" width="7.28515625" customWidth="1"/>
    <col min="42" max="42" width="5.28515625" customWidth="1"/>
    <col min="43" max="43" width="5.5703125" customWidth="1"/>
  </cols>
  <sheetData>
    <row r="1" spans="1:43" ht="33.75" customHeight="1" x14ac:dyDescent="0.25">
      <c r="A1" s="219" t="s">
        <v>122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146"/>
      <c r="W1" s="178"/>
      <c r="X1" s="219" t="s">
        <v>122</v>
      </c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</row>
    <row r="2" spans="1:43" ht="15.75" thickBot="1" x14ac:dyDescent="0.3">
      <c r="W2" s="178"/>
    </row>
    <row r="3" spans="1:43" ht="44.25" customHeight="1" thickTop="1" thickBot="1" x14ac:dyDescent="0.3">
      <c r="A3" s="1" t="s">
        <v>0</v>
      </c>
      <c r="B3" s="264">
        <v>1</v>
      </c>
      <c r="C3" s="265"/>
      <c r="D3" s="265"/>
      <c r="E3" s="266"/>
      <c r="F3" s="264">
        <v>2</v>
      </c>
      <c r="G3" s="265"/>
      <c r="H3" s="265"/>
      <c r="I3" s="266"/>
      <c r="J3" s="264">
        <v>3</v>
      </c>
      <c r="K3" s="265"/>
      <c r="L3" s="265"/>
      <c r="M3" s="266"/>
      <c r="N3" s="264">
        <v>4</v>
      </c>
      <c r="O3" s="265"/>
      <c r="P3" s="265"/>
      <c r="Q3" s="266"/>
      <c r="R3" s="176" t="s">
        <v>14</v>
      </c>
      <c r="S3" s="220" t="s">
        <v>15</v>
      </c>
      <c r="T3" s="267"/>
      <c r="W3" s="178"/>
      <c r="X3" s="1" t="s">
        <v>0</v>
      </c>
      <c r="Y3" s="264">
        <v>1</v>
      </c>
      <c r="Z3" s="265"/>
      <c r="AA3" s="265"/>
      <c r="AB3" s="266"/>
      <c r="AC3" s="264">
        <v>2</v>
      </c>
      <c r="AD3" s="265"/>
      <c r="AE3" s="265"/>
      <c r="AF3" s="266"/>
      <c r="AG3" s="264">
        <v>3</v>
      </c>
      <c r="AH3" s="265"/>
      <c r="AI3" s="265"/>
      <c r="AJ3" s="266"/>
      <c r="AK3" s="264">
        <v>4</v>
      </c>
      <c r="AL3" s="265"/>
      <c r="AM3" s="265"/>
      <c r="AN3" s="266"/>
      <c r="AO3" s="176" t="s">
        <v>14</v>
      </c>
      <c r="AP3" s="220" t="s">
        <v>15</v>
      </c>
      <c r="AQ3" s="267"/>
    </row>
    <row r="4" spans="1:43" ht="16.5" thickTop="1" thickBot="1" x14ac:dyDescent="0.3">
      <c r="A4" s="214" t="s">
        <v>135</v>
      </c>
      <c r="B4" s="268"/>
      <c r="C4" s="269"/>
      <c r="D4" s="269"/>
      <c r="E4" s="270"/>
      <c r="F4" s="73">
        <v>9</v>
      </c>
      <c r="G4" s="74">
        <v>15</v>
      </c>
      <c r="H4" s="75"/>
      <c r="I4" s="79"/>
      <c r="J4" s="73">
        <v>15</v>
      </c>
      <c r="K4" s="76">
        <v>8</v>
      </c>
      <c r="L4" s="75"/>
      <c r="M4" s="80"/>
      <c r="N4" s="73">
        <v>11</v>
      </c>
      <c r="O4" s="76">
        <v>15</v>
      </c>
      <c r="P4" s="75"/>
      <c r="Q4" s="80"/>
      <c r="R4" s="258">
        <f>P5+L5+H5+H20+H21+H22+H23</f>
        <v>9</v>
      </c>
      <c r="S4" s="207">
        <f>J4+J5+L4+N4+N5+P4+H4+F4+F5+J20+J21+J22+J23</f>
        <v>159</v>
      </c>
      <c r="T4" s="262">
        <f>K5+K4+M4+O5+O4+Q4+I4+G4+G5+L20+L21+L22+L23</f>
        <v>173</v>
      </c>
      <c r="U4" t="s">
        <v>17</v>
      </c>
      <c r="W4" s="178" t="s">
        <v>21</v>
      </c>
      <c r="X4" s="214" t="s">
        <v>145</v>
      </c>
      <c r="Y4" s="268"/>
      <c r="Z4" s="269"/>
      <c r="AA4" s="269"/>
      <c r="AB4" s="270"/>
      <c r="AC4" s="73">
        <v>0</v>
      </c>
      <c r="AD4" s="74">
        <v>15</v>
      </c>
      <c r="AE4" s="75"/>
      <c r="AF4" s="79"/>
      <c r="AG4" s="73">
        <v>0</v>
      </c>
      <c r="AH4" s="76">
        <v>15</v>
      </c>
      <c r="AI4" s="75"/>
      <c r="AJ4" s="80"/>
      <c r="AK4" s="73">
        <v>0</v>
      </c>
      <c r="AL4" s="76">
        <v>15</v>
      </c>
      <c r="AM4" s="75"/>
      <c r="AN4" s="80"/>
      <c r="AO4" s="258">
        <f>AM5+AI5+AE5+AE20+AE21+AE22+AE23</f>
        <v>0</v>
      </c>
      <c r="AP4" s="207">
        <f>AG4+AG5+AI4+AK4+AK5+AM4+AE4+AC4+AC5+AG20+AG21+AG22+AG23</f>
        <v>0</v>
      </c>
      <c r="AQ4" s="262">
        <f>AH5+AH4+AJ4+AL5+AL4+AN4+AF4+AD4+AD5+AI20+AI21+AI23+AI22</f>
        <v>210</v>
      </c>
    </row>
    <row r="5" spans="1:43" ht="15.75" thickBot="1" x14ac:dyDescent="0.3">
      <c r="A5" s="215"/>
      <c r="B5" s="271"/>
      <c r="C5" s="272"/>
      <c r="D5" s="272"/>
      <c r="E5" s="273"/>
      <c r="F5" s="77">
        <v>6</v>
      </c>
      <c r="G5" s="78">
        <v>15</v>
      </c>
      <c r="H5" s="275">
        <f>IF(AND(F4=0,F5=0),0,1)*0+IF(AND(F4&gt;G4,F5&gt;G5),1,0)*2+IF(AND(F4&lt;G4,F5&lt;G5),1,0)*IF(AND(F4=0,F5=0),0,1)+IF(H4&gt;I4,1,0)*2+IF(H4&lt;I4,1,0)*1</f>
        <v>1</v>
      </c>
      <c r="I5" s="276"/>
      <c r="J5" s="77">
        <v>15</v>
      </c>
      <c r="K5" s="78">
        <v>7</v>
      </c>
      <c r="L5" s="275">
        <f>IF(AND(J4=0,J5=0),0,1)*0+IF(AND(J4&gt;K4,J5&gt;K5),1,0)*2+IF(AND(J4&lt;K4,J5&lt;K5),1,0)*IF(AND(J4=0,J5=0),0,1)+IF(L4&gt;M4,1,0)*2+IF(L4&lt;M4,1,0)*1</f>
        <v>2</v>
      </c>
      <c r="M5" s="276"/>
      <c r="N5" s="77">
        <v>7</v>
      </c>
      <c r="O5" s="78">
        <v>15</v>
      </c>
      <c r="P5" s="275">
        <f>IF(AND(N4=0,N5=0),0,1)*0+IF(AND(N4&gt;O4,N5&gt;O5),1,0)*2+IF(AND(N4&lt;O4,N5&lt;O5),1,0)*IF(AND(N4=0,N5=0),0,1)+IF(P4&gt;Q4,1,0)*2+IF(P4&lt;Q4,1,0)*1</f>
        <v>1</v>
      </c>
      <c r="Q5" s="276"/>
      <c r="R5" s="274"/>
      <c r="S5" s="280"/>
      <c r="T5" s="281"/>
      <c r="W5" s="178"/>
      <c r="X5" s="215"/>
      <c r="Y5" s="271"/>
      <c r="Z5" s="272"/>
      <c r="AA5" s="272"/>
      <c r="AB5" s="273"/>
      <c r="AC5" s="77">
        <v>0</v>
      </c>
      <c r="AD5" s="78">
        <v>15</v>
      </c>
      <c r="AE5" s="275">
        <f>IF(AND(AC4=0,AC5=0),0,1)*0+IF(AND(AC4&gt;AD4,AC5&gt;AD5),1,0)*2+IF(AND(AC4&lt;AD4,AC5&lt;AD5),1,0)*IF(AND(AC4=0,AC5=0),0,1)+IF(AE4&gt;AF4,1,0)*2+IF(AE4&lt;AF4,1,0)*1</f>
        <v>0</v>
      </c>
      <c r="AF5" s="276"/>
      <c r="AG5" s="77">
        <v>0</v>
      </c>
      <c r="AH5" s="78">
        <v>15</v>
      </c>
      <c r="AI5" s="275">
        <f>IF(AND(AG4=0,AG5=0),0,1)*0+IF(AND(AG4&gt;AH4,AG5&gt;AH5),1,0)*2+IF(AND(AG4&lt;AH4,AG5&lt;AH5),1,0)*IF(AND(AG4=0,AG5=0),0,1)+IF(AI4&gt;AJ4,1,0)*2+IF(AI4&lt;AJ4,1,0)*1</f>
        <v>0</v>
      </c>
      <c r="AJ5" s="276"/>
      <c r="AK5" s="77">
        <v>0</v>
      </c>
      <c r="AL5" s="78">
        <v>15</v>
      </c>
      <c r="AM5" s="275">
        <f>IF(AND(AK4=0,AK5=0),0,1)*0+IF(AND(AK4&gt;AL4,AK5&gt;AL5),1,0)*2+IF(AND(AK4&lt;AL4,AK5&lt;AL5),1,0)*IF(AND(AK4=0,AK5=0),0,1)+IF(AM4&gt;AN4,1,0)*2+IF(AM4&lt;AN4,1,0)*1</f>
        <v>0</v>
      </c>
      <c r="AN5" s="276"/>
      <c r="AO5" s="274"/>
      <c r="AP5" s="280"/>
      <c r="AQ5" s="281"/>
    </row>
    <row r="6" spans="1:43" ht="16.5" thickTop="1" thickBot="1" x14ac:dyDescent="0.3">
      <c r="A6" s="214" t="s">
        <v>137</v>
      </c>
      <c r="B6" s="86">
        <f>G4</f>
        <v>15</v>
      </c>
      <c r="C6" s="87">
        <f>F4</f>
        <v>9</v>
      </c>
      <c r="D6" s="88">
        <f>I4</f>
        <v>0</v>
      </c>
      <c r="E6" s="89">
        <f>H4</f>
        <v>0</v>
      </c>
      <c r="F6" s="252"/>
      <c r="G6" s="253"/>
      <c r="H6" s="253"/>
      <c r="I6" s="254"/>
      <c r="J6" s="90">
        <v>15</v>
      </c>
      <c r="K6" s="91">
        <v>10</v>
      </c>
      <c r="L6" s="106"/>
      <c r="M6" s="142"/>
      <c r="N6" s="101">
        <v>15</v>
      </c>
      <c r="O6" s="91">
        <v>12</v>
      </c>
      <c r="P6" s="143"/>
      <c r="Q6" s="142"/>
      <c r="R6" s="258">
        <f>P7+L7+D7+H24+H25+H26+H27</f>
        <v>13</v>
      </c>
      <c r="S6" s="207">
        <f>J6+J7+L6+N6+N7+P6+D6+B6+B7+J24+J25+J26+J27</f>
        <v>218</v>
      </c>
      <c r="T6" s="262">
        <f>K7+K6+M6+O7+O6+Q6+E6+C6+C7+L24+L25+L26+L27</f>
        <v>142</v>
      </c>
      <c r="U6" t="s">
        <v>18</v>
      </c>
      <c r="W6" s="178" t="s">
        <v>22</v>
      </c>
      <c r="X6" s="214" t="s">
        <v>116</v>
      </c>
      <c r="Y6" s="86">
        <f>AD4</f>
        <v>15</v>
      </c>
      <c r="Z6" s="87">
        <f>AC4</f>
        <v>0</v>
      </c>
      <c r="AA6" s="88">
        <f>AF4</f>
        <v>0</v>
      </c>
      <c r="AB6" s="89">
        <f>AE4</f>
        <v>0</v>
      </c>
      <c r="AC6" s="252"/>
      <c r="AD6" s="253"/>
      <c r="AE6" s="253"/>
      <c r="AF6" s="254"/>
      <c r="AG6" s="90">
        <v>15</v>
      </c>
      <c r="AH6" s="91">
        <v>10</v>
      </c>
      <c r="AI6" s="106">
        <v>9</v>
      </c>
      <c r="AJ6" s="142">
        <v>11</v>
      </c>
      <c r="AK6" s="101">
        <v>15</v>
      </c>
      <c r="AL6" s="91">
        <v>7</v>
      </c>
      <c r="AM6" s="143"/>
      <c r="AN6" s="142"/>
      <c r="AO6" s="258">
        <f>AM7+AI7+AA7+AE24+AE25+AE26+AE27</f>
        <v>12</v>
      </c>
      <c r="AP6" s="207">
        <f>AG6+AG7+AI6+AK6+AK7+AM6+AA6+Y6+Y7+AG24+AG25+AG26+AG27</f>
        <v>209</v>
      </c>
      <c r="AQ6" s="262">
        <f>AH7+AH6+AJ6+AL7+AL6+AN6+AB6+Z6+Z7+AI24+AI25+AI26+AI27</f>
        <v>127</v>
      </c>
    </row>
    <row r="7" spans="1:43" ht="15.75" thickBot="1" x14ac:dyDescent="0.3">
      <c r="A7" s="215"/>
      <c r="B7" s="92">
        <f>G5</f>
        <v>15</v>
      </c>
      <c r="C7" s="93">
        <f>F5</f>
        <v>6</v>
      </c>
      <c r="D7" s="275">
        <f>IF(AND(B6=0,B7=0),0,1)*0+IF(AND(B6&gt;C6,B7&gt;C7),1,0)*2+IF(AND(B6&lt;C6,B7&lt;C7),1,0)*IF(AND(B6=0,B7=0),0,1)+IF(D6&gt;E6,1,0)*2+IF(D6&lt;E6,1,0)*1</f>
        <v>2</v>
      </c>
      <c r="E7" s="276"/>
      <c r="F7" s="277"/>
      <c r="G7" s="278"/>
      <c r="H7" s="278"/>
      <c r="I7" s="279"/>
      <c r="J7" s="94">
        <v>15</v>
      </c>
      <c r="K7" s="95">
        <v>7</v>
      </c>
      <c r="L7" s="275">
        <f>IF(AND(J6=0,J7=0),0,1)*0+IF(AND(J6&gt;K6,J7&gt;K7),1,0)*2+IF(AND(J6&lt;K6,J7&lt;K7),1,0)*IF(AND(J6=0,J7=0),0,1)+IF(L6&gt;M6,1,0)*2+IF(L6&lt;M6,1,0)*1</f>
        <v>2</v>
      </c>
      <c r="M7" s="276"/>
      <c r="N7" s="94">
        <v>15</v>
      </c>
      <c r="O7" s="95">
        <v>9</v>
      </c>
      <c r="P7" s="275">
        <f>IF(AND(N6=0,N7=0),0,1)*0+IF(AND(N6&gt;O6,N7&gt;O7),1,0)*2+IF(AND(N6&lt;O6,N7&lt;O7),1,0)*IF(AND(N6=0,N7=0),0,1)+IF(P6&gt;Q6,1,0)*2+IF(P6&lt;Q6,1,0)*1</f>
        <v>2</v>
      </c>
      <c r="Q7" s="276"/>
      <c r="R7" s="274"/>
      <c r="S7" s="280"/>
      <c r="T7" s="281"/>
      <c r="W7" s="178"/>
      <c r="X7" s="215"/>
      <c r="Y7" s="92">
        <f>AD5</f>
        <v>15</v>
      </c>
      <c r="Z7" s="93">
        <f>AC5</f>
        <v>0</v>
      </c>
      <c r="AA7" s="275">
        <f>IF(AND(Y6=0,Y7=0),0,1)*0+IF(AND(Y6&gt;Z6,Y7&gt;Z7),1,0)*2+IF(AND(Y6&lt;Z6,Y7&lt;Z7),1,0)*IF(AND(Y6=0,Y7=0),0,1)+IF(AA6&gt;AB6,1,0)*2+IF(AA6&lt;AB6,1,0)*1</f>
        <v>2</v>
      </c>
      <c r="AB7" s="276"/>
      <c r="AC7" s="277"/>
      <c r="AD7" s="278"/>
      <c r="AE7" s="278"/>
      <c r="AF7" s="279"/>
      <c r="AG7" s="94">
        <v>10</v>
      </c>
      <c r="AH7" s="95">
        <v>15</v>
      </c>
      <c r="AI7" s="275">
        <f>IF(AND(AG6=0,AG7=0),0,1)*0+IF(AND(AG6&gt;AH6,AG7&gt;AH7),1,0)*2+IF(AND(AG6&lt;AH6,AG7&lt;AH7),1,0)*IF(AND(AG6=0,AG7=0),0,1)+IF(AI6&gt;AJ6,1,0)*2+IF(AI6&lt;AJ6,1,0)*1</f>
        <v>1</v>
      </c>
      <c r="AJ7" s="276"/>
      <c r="AK7" s="94">
        <v>16</v>
      </c>
      <c r="AL7" s="95">
        <v>14</v>
      </c>
      <c r="AM7" s="275">
        <f>IF(AND(AK6=0,AK7=0),0,1)*0+IF(AND(AK6&gt;AL6,AK7&gt;AL7),1,0)*2+IF(AND(AK6&lt;AL6,AK7&lt;AL7),1,0)*IF(AND(AK6=0,AK7=0),0,1)+IF(AM6&gt;AN6,1,0)*2+IF(AM6&lt;AN6,1,0)*1</f>
        <v>2</v>
      </c>
      <c r="AN7" s="276"/>
      <c r="AO7" s="274"/>
      <c r="AP7" s="280"/>
      <c r="AQ7" s="281"/>
    </row>
    <row r="8" spans="1:43" ht="16.5" thickTop="1" thickBot="1" x14ac:dyDescent="0.3">
      <c r="A8" s="214" t="s">
        <v>138</v>
      </c>
      <c r="B8" s="90">
        <f>K4</f>
        <v>8</v>
      </c>
      <c r="C8" s="96">
        <f>J4</f>
        <v>15</v>
      </c>
      <c r="D8" s="97">
        <f>M4</f>
        <v>0</v>
      </c>
      <c r="E8" s="144">
        <f>L4</f>
        <v>0</v>
      </c>
      <c r="F8" s="98">
        <f>K6</f>
        <v>10</v>
      </c>
      <c r="G8" s="99">
        <f>J6</f>
        <v>15</v>
      </c>
      <c r="H8" s="100">
        <f>M6</f>
        <v>0</v>
      </c>
      <c r="I8" s="145">
        <f>L6</f>
        <v>0</v>
      </c>
      <c r="J8" s="252"/>
      <c r="K8" s="253"/>
      <c r="L8" s="253"/>
      <c r="M8" s="254"/>
      <c r="N8" s="101">
        <v>8</v>
      </c>
      <c r="O8" s="91">
        <v>15</v>
      </c>
      <c r="P8" s="106"/>
      <c r="Q8" s="142"/>
      <c r="R8" s="258">
        <f>P9+H9+D9+H28+H29+H30+H31</f>
        <v>8</v>
      </c>
      <c r="S8" s="207">
        <f>H8+F8+F9+D8+B8+B9+N8+N9+P8+J28+J29+J30+J31</f>
        <v>125</v>
      </c>
      <c r="T8" s="262">
        <f>I8+G8+G9+E8+C8+C9+O9+O8+Q8+L28+L29+L30+L31</f>
        <v>182</v>
      </c>
      <c r="U8" t="s">
        <v>19</v>
      </c>
      <c r="W8" s="178" t="s">
        <v>23</v>
      </c>
      <c r="X8" s="214" t="s">
        <v>115</v>
      </c>
      <c r="Y8" s="90">
        <f>AH4</f>
        <v>15</v>
      </c>
      <c r="Z8" s="96">
        <f>AG4</f>
        <v>0</v>
      </c>
      <c r="AA8" s="97">
        <f>AJ4</f>
        <v>0</v>
      </c>
      <c r="AB8" s="144">
        <f>AI4</f>
        <v>0</v>
      </c>
      <c r="AC8" s="98">
        <f>AH6</f>
        <v>10</v>
      </c>
      <c r="AD8" s="99">
        <f>AG6</f>
        <v>15</v>
      </c>
      <c r="AE8" s="100">
        <f>AJ6</f>
        <v>11</v>
      </c>
      <c r="AF8" s="145">
        <f>AI6</f>
        <v>9</v>
      </c>
      <c r="AG8" s="252"/>
      <c r="AH8" s="253"/>
      <c r="AI8" s="253"/>
      <c r="AJ8" s="254"/>
      <c r="AK8" s="101">
        <v>15</v>
      </c>
      <c r="AL8" s="91">
        <v>11</v>
      </c>
      <c r="AM8" s="106"/>
      <c r="AN8" s="142"/>
      <c r="AO8" s="258">
        <f>AM9+AE9+AA9+AE28+AE29+AE30+AE31</f>
        <v>14</v>
      </c>
      <c r="AP8" s="207">
        <f>AE8+AC8+AC9+AA8+Y8+Y9+AK8+AK9+AM8+AG28+AG30+AG29+AG31</f>
        <v>226</v>
      </c>
      <c r="AQ8" s="262">
        <f>AF8+AD8+AD9+AB8+Z8+Z9+AL9+AL8+AN8+AI28+AI29+AI30+AI31</f>
        <v>132</v>
      </c>
    </row>
    <row r="9" spans="1:43" ht="15.75" thickBot="1" x14ac:dyDescent="0.3">
      <c r="A9" s="215"/>
      <c r="B9" s="102">
        <f>K5</f>
        <v>7</v>
      </c>
      <c r="C9" s="103">
        <f>J5</f>
        <v>15</v>
      </c>
      <c r="D9" s="275">
        <f>IF(AND(B8=0,B9=0),0,1)*0+IF(AND(B8&gt;C8,B9&gt;C9),1,0)*2+IF(AND(B8&lt;C8,B9&lt;C9),1,0)*IF(AND(B8=0,B9=0),0,1)+IF(D8&gt;E8,1,0)*2+IF(D8&lt;E8,1,0)*1</f>
        <v>1</v>
      </c>
      <c r="E9" s="276"/>
      <c r="F9" s="104">
        <f>K7</f>
        <v>7</v>
      </c>
      <c r="G9" s="105">
        <f>J7</f>
        <v>15</v>
      </c>
      <c r="H9" s="275">
        <f>IF(AND(F8=0,F9=0),0,1)*0+IF(AND(F8&gt;G8,F9&gt;G9),1,0)*2+IF(AND(F8&lt;G8,F9&lt;G9),1,0)*IF(AND(F8=0,F9=0),0,1)+IF(H8&gt;I8,1,0)*2+IF(H8&lt;I8,1,0)*1</f>
        <v>1</v>
      </c>
      <c r="I9" s="276"/>
      <c r="J9" s="277"/>
      <c r="K9" s="278"/>
      <c r="L9" s="278"/>
      <c r="M9" s="279"/>
      <c r="N9" s="94">
        <v>15</v>
      </c>
      <c r="O9" s="95">
        <v>17</v>
      </c>
      <c r="P9" s="275">
        <f>IF(AND(N8=0,N9=0),0,1)*0+IF(AND(N8&gt;O8,N9&gt;O9),1,0)*2+IF(AND(N8&lt;O8,N9&lt;O9),1,0)*IF(AND(N8=0,N9=0),0,1)+IF(P8&gt;Q8,1,0)*2+IF(P8&lt;Q8,1,0)*1</f>
        <v>1</v>
      </c>
      <c r="Q9" s="276"/>
      <c r="R9" s="274"/>
      <c r="S9" s="280"/>
      <c r="T9" s="281"/>
      <c r="W9" s="178"/>
      <c r="X9" s="215"/>
      <c r="Y9" s="102">
        <f>AH5</f>
        <v>15</v>
      </c>
      <c r="Z9" s="103">
        <f>AG5</f>
        <v>0</v>
      </c>
      <c r="AA9" s="275">
        <f>IF(AND(Y8=0,Y9=0),0,1)*0+IF(AND(Y8&gt;Z8,Y9&gt;Z9),1,0)*2+IF(AND(Y8&lt;Z8,Y9&lt;Z9),1,0)*IF(AND(Y8=0,Y9=0),0,1)+IF(AA8&gt;AB8,1,0)*2+IF(AA8&lt;AB8,1,0)*1</f>
        <v>2</v>
      </c>
      <c r="AB9" s="276"/>
      <c r="AC9" s="104">
        <f>AH7</f>
        <v>15</v>
      </c>
      <c r="AD9" s="105">
        <f>AG7</f>
        <v>10</v>
      </c>
      <c r="AE9" s="275">
        <f>IF(AND(AC8=0,AC9=0),0,1)*0+IF(AND(AC8&gt;AD8,AC9&gt;AD9),1,0)*2+IF(AND(AC8&lt;AD8,AC9&lt;AD9),1,0)*IF(AND(AC8=0,AC9=0),0,1)+IF(AE8&gt;AF8,1,0)*2+IF(AE8&lt;AF8,1,0)*1</f>
        <v>2</v>
      </c>
      <c r="AF9" s="276"/>
      <c r="AG9" s="277"/>
      <c r="AH9" s="278"/>
      <c r="AI9" s="278"/>
      <c r="AJ9" s="279"/>
      <c r="AK9" s="94">
        <v>15</v>
      </c>
      <c r="AL9" s="95">
        <v>13</v>
      </c>
      <c r="AM9" s="275">
        <f>IF(AND(AK8=0,AK9=0),0,1)*0+IF(AND(AK8&gt;AL8,AK9&gt;AL9),1,0)*2+IF(AND(AK8&lt;AL8,AK9&lt;AL9),1,0)*IF(AND(AK8=0,AK9=0),0,1)+IF(AM8&gt;AN8,1,0)*2+IF(AM8&lt;AN8,1,0)*1</f>
        <v>2</v>
      </c>
      <c r="AN9" s="276"/>
      <c r="AO9" s="274"/>
      <c r="AP9" s="280"/>
      <c r="AQ9" s="281"/>
    </row>
    <row r="10" spans="1:43" ht="16.5" thickTop="1" thickBot="1" x14ac:dyDescent="0.3">
      <c r="A10" s="214" t="s">
        <v>136</v>
      </c>
      <c r="B10" s="90">
        <f>O4</f>
        <v>15</v>
      </c>
      <c r="C10" s="96">
        <f>N4</f>
        <v>11</v>
      </c>
      <c r="D10" s="97">
        <f>Q4</f>
        <v>0</v>
      </c>
      <c r="E10" s="144">
        <f>P4</f>
        <v>0</v>
      </c>
      <c r="F10" s="98">
        <f>O6</f>
        <v>12</v>
      </c>
      <c r="G10" s="99">
        <f>N6</f>
        <v>15</v>
      </c>
      <c r="H10" s="100">
        <f>Q6</f>
        <v>0</v>
      </c>
      <c r="I10" s="145">
        <f>P6</f>
        <v>0</v>
      </c>
      <c r="J10" s="101">
        <f>O8</f>
        <v>15</v>
      </c>
      <c r="K10" s="91">
        <f>N8</f>
        <v>8</v>
      </c>
      <c r="L10" s="106">
        <f>Q8</f>
        <v>0</v>
      </c>
      <c r="M10" s="142">
        <f>P8</f>
        <v>0</v>
      </c>
      <c r="N10" s="252"/>
      <c r="O10" s="253"/>
      <c r="P10" s="253"/>
      <c r="Q10" s="254"/>
      <c r="R10" s="258">
        <f>H11+D11+L11+H32+H33+H34+H35</f>
        <v>10</v>
      </c>
      <c r="S10" s="207">
        <f>J10+J11+L10+B10+B11+D10+F10+F11+H10+J32+J33+J34+J35</f>
        <v>156</v>
      </c>
      <c r="T10" s="262">
        <f>K11+K10+M10+C11+C10+E10+I10+G10+G11+L32+L33+L34+L35</f>
        <v>161</v>
      </c>
      <c r="U10" t="s">
        <v>20</v>
      </c>
      <c r="W10" s="178" t="s">
        <v>24</v>
      </c>
      <c r="X10" s="214" t="s">
        <v>114</v>
      </c>
      <c r="Y10" s="90">
        <f>AL4</f>
        <v>15</v>
      </c>
      <c r="Z10" s="96">
        <f>AK4</f>
        <v>0</v>
      </c>
      <c r="AA10" s="97">
        <f>AN4</f>
        <v>0</v>
      </c>
      <c r="AB10" s="144">
        <f>AM4</f>
        <v>0</v>
      </c>
      <c r="AC10" s="98">
        <f>AL6</f>
        <v>7</v>
      </c>
      <c r="AD10" s="99">
        <f>AK6</f>
        <v>15</v>
      </c>
      <c r="AE10" s="100">
        <f>AN6</f>
        <v>0</v>
      </c>
      <c r="AF10" s="145">
        <f>AM6</f>
        <v>0</v>
      </c>
      <c r="AG10" s="101">
        <f>AL8</f>
        <v>11</v>
      </c>
      <c r="AH10" s="91">
        <f>AK8</f>
        <v>15</v>
      </c>
      <c r="AI10" s="106">
        <f>AN8</f>
        <v>0</v>
      </c>
      <c r="AJ10" s="142">
        <f>AM8</f>
        <v>0</v>
      </c>
      <c r="AK10" s="252"/>
      <c r="AL10" s="253"/>
      <c r="AM10" s="253"/>
      <c r="AN10" s="254"/>
      <c r="AO10" s="258">
        <f>AE11+AA11+AI11+AE32+AE33+AE34+AE35</f>
        <v>11</v>
      </c>
      <c r="AP10" s="207">
        <f>AG10+AG11+AI10+Y10+Y11+AA10+AC10+AC11+AE10+AG32+AG33+AG34+AG35</f>
        <v>198</v>
      </c>
      <c r="AQ10" s="262">
        <f>AH11+AH10+AJ10+Z11+Z10+AB10+AF10+AD10+AD11+AI32+AI33+AI34+AI35</f>
        <v>164</v>
      </c>
    </row>
    <row r="11" spans="1:43" ht="15.75" thickBot="1" x14ac:dyDescent="0.3">
      <c r="A11" s="289"/>
      <c r="B11" s="107">
        <f>O5</f>
        <v>15</v>
      </c>
      <c r="C11" s="108">
        <f>N5</f>
        <v>7</v>
      </c>
      <c r="D11" s="241">
        <f>IF(AND(B10=0,B11=0),0,1)*0+IF(AND(B10&gt;C10,B11&gt;C11),1,0)*2+IF(AND(B10&lt;C10,B11&lt;C11),1,0)*IF(AND(B10=0,B11=0),0,1)+IF(D10&gt;E10,1,0)*2+IF(D10&lt;E10,1,0)*1</f>
        <v>2</v>
      </c>
      <c r="E11" s="260"/>
      <c r="F11" s="109">
        <f>O7</f>
        <v>9</v>
      </c>
      <c r="G11" s="110">
        <f>N7</f>
        <v>15</v>
      </c>
      <c r="H11" s="241">
        <f>IF(AND(F10=0,F11=0),0,1)*0+IF(AND(F10&gt;G10,F11&gt;G11),1,0)*2+IF(AND(F10&lt;G10,F11&lt;G11),1,0)*IF(AND(F10=0,F11=0),0,1)+IF(H10&gt;I10,1,0)*2+IF(H10&lt;I10,1,0)*1</f>
        <v>1</v>
      </c>
      <c r="I11" s="260"/>
      <c r="J11" s="111">
        <f>O9</f>
        <v>17</v>
      </c>
      <c r="K11" s="109">
        <f>N9</f>
        <v>15</v>
      </c>
      <c r="L11" s="241">
        <f>IF(AND(J10=0,J11=0),0,1)*0+IF(AND(J10&gt;K10,J11&gt;K11),1,0)*2+IF(AND(J10&lt;K10,J11&lt;K11),1,0)*IF(AND(J10=0,J11=0),0,1)+IF(L10&gt;M10,1,0)*2+IF(L10&lt;M10,1,0)*1</f>
        <v>2</v>
      </c>
      <c r="M11" s="260"/>
      <c r="N11" s="255"/>
      <c r="O11" s="256"/>
      <c r="P11" s="256"/>
      <c r="Q11" s="257"/>
      <c r="R11" s="259"/>
      <c r="S11" s="261"/>
      <c r="T11" s="263"/>
      <c r="W11" s="178"/>
      <c r="X11" s="289"/>
      <c r="Y11" s="107">
        <f>AL5</f>
        <v>15</v>
      </c>
      <c r="Z11" s="108">
        <f>AK5</f>
        <v>0</v>
      </c>
      <c r="AA11" s="241">
        <f>IF(AND(Y10=0,Y11=0),0,1)*0+IF(AND(Y10&gt;Z10,Y11&gt;Z11),1,0)*2+IF(AND(Y10&lt;Z10,Y11&lt;Z11),1,0)*IF(AND(Y10=0,Y11=0),0,1)+IF(AA10&gt;AB10,1,0)*2+IF(AA10&lt;AB10,1,0)*1</f>
        <v>2</v>
      </c>
      <c r="AB11" s="260"/>
      <c r="AC11" s="109">
        <f>AL7</f>
        <v>14</v>
      </c>
      <c r="AD11" s="110">
        <f>AK7</f>
        <v>16</v>
      </c>
      <c r="AE11" s="241">
        <f>IF(AND(AC10=0,AC11=0),0,1)*0+IF(AND(AC10&gt;AD10,AC11&gt;AD11),1,0)*2+IF(AND(AC10&lt;AD10,AC11&lt;AD11),1,0)*IF(AND(AC10=0,AC11=0),0,1)+IF(AE10&gt;AF10,1,0)*2+IF(AE10&lt;AF10,1,0)*1</f>
        <v>1</v>
      </c>
      <c r="AF11" s="260"/>
      <c r="AG11" s="111">
        <f>AL9</f>
        <v>13</v>
      </c>
      <c r="AH11" s="109">
        <f>AK9</f>
        <v>15</v>
      </c>
      <c r="AI11" s="241">
        <f>IF(AND(AG10=0,AG11=0),0,1)*0+IF(AND(AG10&gt;AH10,AG11&gt;AH11),1,0)*2+IF(AND(AG10&lt;AH10,AG11&lt;AH11),1,0)*IF(AND(AG10=0,AG11=0),0,1)+IF(AI10&gt;AJ10,1,0)*2+IF(AI10&lt;AJ10,1,0)*1</f>
        <v>1</v>
      </c>
      <c r="AJ11" s="260"/>
      <c r="AK11" s="255"/>
      <c r="AL11" s="256"/>
      <c r="AM11" s="256"/>
      <c r="AN11" s="257"/>
      <c r="AO11" s="259"/>
      <c r="AP11" s="261"/>
      <c r="AQ11" s="263"/>
    </row>
    <row r="12" spans="1:43" ht="15.75" thickTop="1" x14ac:dyDescent="0.25">
      <c r="W12" s="178"/>
    </row>
    <row r="13" spans="1:43" x14ac:dyDescent="0.25">
      <c r="W13" s="178"/>
    </row>
    <row r="14" spans="1:43" x14ac:dyDescent="0.25">
      <c r="A14" t="s">
        <v>9</v>
      </c>
      <c r="W14" s="178"/>
      <c r="X14" t="s">
        <v>9</v>
      </c>
    </row>
    <row r="15" spans="1:43" x14ac:dyDescent="0.25">
      <c r="W15" s="178"/>
    </row>
    <row r="16" spans="1:43" x14ac:dyDescent="0.25">
      <c r="W16" s="178"/>
    </row>
    <row r="17" spans="1:43" ht="36" customHeight="1" x14ac:dyDescent="0.25">
      <c r="A17" s="219" t="s">
        <v>123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146"/>
      <c r="AL17" s="146"/>
      <c r="AM17" s="146"/>
      <c r="AN17" s="146"/>
      <c r="AO17" s="146"/>
      <c r="AP17" s="146"/>
      <c r="AQ17" s="146"/>
    </row>
    <row r="18" spans="1:43" ht="15.75" thickBot="1" x14ac:dyDescent="0.3">
      <c r="W18" s="178"/>
    </row>
    <row r="19" spans="1:43" ht="33" customHeight="1" thickTop="1" thickBot="1" x14ac:dyDescent="0.3">
      <c r="A19" s="147" t="s">
        <v>25</v>
      </c>
      <c r="B19" s="282" t="s">
        <v>58</v>
      </c>
      <c r="C19" s="283"/>
      <c r="D19" s="282" t="s">
        <v>59</v>
      </c>
      <c r="E19" s="283"/>
      <c r="F19" s="282" t="s">
        <v>60</v>
      </c>
      <c r="G19" s="283"/>
      <c r="H19" s="284" t="s">
        <v>61</v>
      </c>
      <c r="I19" s="285"/>
      <c r="J19" s="286" t="s">
        <v>62</v>
      </c>
      <c r="K19" s="288"/>
      <c r="L19" s="286" t="s">
        <v>63</v>
      </c>
      <c r="M19" s="287"/>
      <c r="W19" s="178"/>
      <c r="X19" s="147" t="s">
        <v>25</v>
      </c>
      <c r="Y19" s="236" t="s">
        <v>58</v>
      </c>
      <c r="Z19" s="236"/>
      <c r="AA19" s="236" t="s">
        <v>59</v>
      </c>
      <c r="AB19" s="236"/>
      <c r="AC19" s="236" t="s">
        <v>60</v>
      </c>
      <c r="AD19" s="236"/>
      <c r="AE19" s="237" t="s">
        <v>61</v>
      </c>
      <c r="AF19" s="237"/>
      <c r="AG19" s="238" t="s">
        <v>62</v>
      </c>
      <c r="AH19" s="238"/>
      <c r="AI19" s="238" t="s">
        <v>63</v>
      </c>
      <c r="AJ19" s="239"/>
    </row>
    <row r="20" spans="1:43" ht="15.75" thickBot="1" x14ac:dyDescent="0.3">
      <c r="A20" s="152" t="s">
        <v>26</v>
      </c>
      <c r="B20" s="149">
        <v>15</v>
      </c>
      <c r="C20" s="155"/>
      <c r="D20" s="158">
        <v>15</v>
      </c>
      <c r="E20" s="159"/>
      <c r="F20" s="149"/>
      <c r="G20" s="159"/>
      <c r="H20" s="250">
        <v>2</v>
      </c>
      <c r="I20" s="251"/>
      <c r="J20" s="229">
        <f>B20+D20+F20</f>
        <v>30</v>
      </c>
      <c r="K20" s="230"/>
      <c r="L20" s="229">
        <f>C20+E20+G20</f>
        <v>0</v>
      </c>
      <c r="M20" s="235"/>
      <c r="W20" s="178"/>
      <c r="X20" s="164" t="s">
        <v>42</v>
      </c>
      <c r="Y20" s="165">
        <f>C20</f>
        <v>0</v>
      </c>
      <c r="Z20" s="166">
        <f>B20</f>
        <v>15</v>
      </c>
      <c r="AA20" s="167">
        <f>E20</f>
        <v>0</v>
      </c>
      <c r="AB20" s="167">
        <f>D20</f>
        <v>15</v>
      </c>
      <c r="AC20" s="165">
        <f>G20</f>
        <v>0</v>
      </c>
      <c r="AD20" s="166">
        <f>F20</f>
        <v>0</v>
      </c>
      <c r="AE20" s="240">
        <v>0</v>
      </c>
      <c r="AF20" s="240"/>
      <c r="AG20" s="229">
        <f>L20</f>
        <v>0</v>
      </c>
      <c r="AH20" s="230"/>
      <c r="AI20" s="240">
        <f>J20</f>
        <v>30</v>
      </c>
      <c r="AJ20" s="235"/>
    </row>
    <row r="21" spans="1:43" ht="15.75" thickBot="1" x14ac:dyDescent="0.3">
      <c r="A21" s="153" t="s">
        <v>27</v>
      </c>
      <c r="B21" s="150">
        <v>6</v>
      </c>
      <c r="C21" s="156">
        <v>15</v>
      </c>
      <c r="D21" s="160">
        <v>9</v>
      </c>
      <c r="E21" s="161">
        <v>15</v>
      </c>
      <c r="F21" s="150"/>
      <c r="G21" s="161"/>
      <c r="H21" s="248">
        <v>1</v>
      </c>
      <c r="I21" s="249"/>
      <c r="J21" s="229">
        <f t="shared" ref="J21:J35" si="0">B21+D21+F21</f>
        <v>15</v>
      </c>
      <c r="K21" s="230"/>
      <c r="L21" s="229">
        <f t="shared" ref="L21:L35" si="1">C21+E21+G21</f>
        <v>30</v>
      </c>
      <c r="M21" s="235"/>
      <c r="W21" s="178"/>
      <c r="X21" s="168" t="s">
        <v>43</v>
      </c>
      <c r="Y21" s="169">
        <f>C24</f>
        <v>0</v>
      </c>
      <c r="Z21" s="170">
        <f>B24</f>
        <v>15</v>
      </c>
      <c r="AA21" s="171">
        <f>E24</f>
        <v>0</v>
      </c>
      <c r="AB21" s="171">
        <f>D24</f>
        <v>15</v>
      </c>
      <c r="AC21" s="169">
        <f>G24</f>
        <v>0</v>
      </c>
      <c r="AD21" s="170">
        <f>F24</f>
        <v>0</v>
      </c>
      <c r="AE21" s="225">
        <v>0</v>
      </c>
      <c r="AF21" s="225"/>
      <c r="AG21" s="231">
        <f>L24</f>
        <v>0</v>
      </c>
      <c r="AH21" s="232"/>
      <c r="AI21" s="225">
        <f>J24</f>
        <v>30</v>
      </c>
      <c r="AJ21" s="226"/>
    </row>
    <row r="22" spans="1:43" ht="15.75" thickBot="1" x14ac:dyDescent="0.3">
      <c r="A22" s="153" t="s">
        <v>28</v>
      </c>
      <c r="B22" s="150">
        <v>9</v>
      </c>
      <c r="C22" s="156">
        <v>15</v>
      </c>
      <c r="D22" s="160">
        <v>6</v>
      </c>
      <c r="E22" s="161">
        <v>15</v>
      </c>
      <c r="F22" s="150"/>
      <c r="G22" s="161"/>
      <c r="H22" s="244">
        <v>1</v>
      </c>
      <c r="I22" s="245"/>
      <c r="J22" s="229">
        <f t="shared" si="0"/>
        <v>15</v>
      </c>
      <c r="K22" s="230"/>
      <c r="L22" s="229">
        <f t="shared" si="1"/>
        <v>30</v>
      </c>
      <c r="M22" s="235"/>
      <c r="W22" s="178"/>
      <c r="X22" s="168" t="s">
        <v>44</v>
      </c>
      <c r="Y22" s="169">
        <f>C28</f>
        <v>0</v>
      </c>
      <c r="Z22" s="170">
        <f>B28</f>
        <v>15</v>
      </c>
      <c r="AA22" s="171">
        <f>E28</f>
        <v>0</v>
      </c>
      <c r="AB22" s="171">
        <f>D28</f>
        <v>15</v>
      </c>
      <c r="AC22" s="169">
        <f>G28</f>
        <v>0</v>
      </c>
      <c r="AD22" s="170">
        <f>F28</f>
        <v>0</v>
      </c>
      <c r="AE22" s="225">
        <v>0</v>
      </c>
      <c r="AF22" s="225"/>
      <c r="AG22" s="231">
        <f>L28</f>
        <v>0</v>
      </c>
      <c r="AH22" s="232"/>
      <c r="AI22" s="225">
        <f>J28</f>
        <v>30</v>
      </c>
      <c r="AJ22" s="226"/>
    </row>
    <row r="23" spans="1:43" ht="15.75" thickBot="1" x14ac:dyDescent="0.3">
      <c r="A23" s="153" t="s">
        <v>29</v>
      </c>
      <c r="B23" s="150">
        <v>15</v>
      </c>
      <c r="C23" s="156">
        <v>12</v>
      </c>
      <c r="D23" s="160">
        <v>13</v>
      </c>
      <c r="E23" s="161">
        <v>15</v>
      </c>
      <c r="F23" s="150">
        <v>8</v>
      </c>
      <c r="G23" s="161">
        <v>11</v>
      </c>
      <c r="H23" s="244">
        <v>1</v>
      </c>
      <c r="I23" s="245"/>
      <c r="J23" s="229">
        <f t="shared" si="0"/>
        <v>36</v>
      </c>
      <c r="K23" s="230"/>
      <c r="L23" s="229">
        <f t="shared" si="1"/>
        <v>38</v>
      </c>
      <c r="M23" s="235"/>
      <c r="W23" s="178"/>
      <c r="X23" s="168" t="s">
        <v>45</v>
      </c>
      <c r="Y23" s="169">
        <f>C32</f>
        <v>0</v>
      </c>
      <c r="Z23" s="170">
        <f>B32</f>
        <v>15</v>
      </c>
      <c r="AA23" s="171">
        <f>E32</f>
        <v>0</v>
      </c>
      <c r="AB23" s="171">
        <f>D32</f>
        <v>15</v>
      </c>
      <c r="AC23" s="169">
        <f>G32</f>
        <v>0</v>
      </c>
      <c r="AD23" s="170">
        <f>F32</f>
        <v>0</v>
      </c>
      <c r="AE23" s="225">
        <v>0</v>
      </c>
      <c r="AF23" s="225"/>
      <c r="AG23" s="231">
        <f>L32</f>
        <v>0</v>
      </c>
      <c r="AH23" s="232"/>
      <c r="AI23" s="225">
        <f>J32</f>
        <v>30</v>
      </c>
      <c r="AJ23" s="226"/>
    </row>
    <row r="24" spans="1:43" ht="15.75" thickBot="1" x14ac:dyDescent="0.3">
      <c r="A24" s="153" t="s">
        <v>30</v>
      </c>
      <c r="B24" s="150">
        <v>15</v>
      </c>
      <c r="C24" s="156"/>
      <c r="D24" s="160">
        <v>15</v>
      </c>
      <c r="E24" s="161"/>
      <c r="F24" s="150"/>
      <c r="G24" s="161"/>
      <c r="H24" s="244">
        <v>2</v>
      </c>
      <c r="I24" s="245"/>
      <c r="J24" s="229">
        <f t="shared" si="0"/>
        <v>30</v>
      </c>
      <c r="K24" s="230"/>
      <c r="L24" s="229">
        <f t="shared" si="1"/>
        <v>0</v>
      </c>
      <c r="M24" s="235"/>
      <c r="W24" s="178"/>
      <c r="X24" s="168" t="s">
        <v>46</v>
      </c>
      <c r="Y24" s="169">
        <f>C21</f>
        <v>15</v>
      </c>
      <c r="Z24" s="170">
        <f>B21</f>
        <v>6</v>
      </c>
      <c r="AA24" s="171">
        <f>E21</f>
        <v>15</v>
      </c>
      <c r="AB24" s="171">
        <f>D21</f>
        <v>9</v>
      </c>
      <c r="AC24" s="169">
        <f>G21</f>
        <v>0</v>
      </c>
      <c r="AD24" s="170">
        <f>F21</f>
        <v>0</v>
      </c>
      <c r="AE24" s="225">
        <v>2</v>
      </c>
      <c r="AF24" s="225"/>
      <c r="AG24" s="231">
        <f>L21</f>
        <v>30</v>
      </c>
      <c r="AH24" s="232"/>
      <c r="AI24" s="225">
        <f>J21</f>
        <v>15</v>
      </c>
      <c r="AJ24" s="226"/>
    </row>
    <row r="25" spans="1:43" ht="15.75" thickBot="1" x14ac:dyDescent="0.3">
      <c r="A25" s="153" t="s">
        <v>31</v>
      </c>
      <c r="B25" s="150">
        <v>15</v>
      </c>
      <c r="C25" s="156">
        <v>12</v>
      </c>
      <c r="D25" s="160">
        <v>15</v>
      </c>
      <c r="E25" s="161">
        <v>12</v>
      </c>
      <c r="F25" s="150"/>
      <c r="G25" s="161"/>
      <c r="H25" s="244">
        <v>2</v>
      </c>
      <c r="I25" s="245"/>
      <c r="J25" s="229">
        <f t="shared" si="0"/>
        <v>30</v>
      </c>
      <c r="K25" s="230"/>
      <c r="L25" s="229">
        <f t="shared" si="1"/>
        <v>24</v>
      </c>
      <c r="M25" s="235"/>
      <c r="W25" s="178"/>
      <c r="X25" s="168" t="s">
        <v>47</v>
      </c>
      <c r="Y25" s="169">
        <f>C25</f>
        <v>12</v>
      </c>
      <c r="Z25" s="170">
        <f>B25</f>
        <v>15</v>
      </c>
      <c r="AA25" s="171">
        <f>E25</f>
        <v>12</v>
      </c>
      <c r="AB25" s="171">
        <f>D25</f>
        <v>15</v>
      </c>
      <c r="AC25" s="169">
        <f>G25</f>
        <v>0</v>
      </c>
      <c r="AD25" s="170">
        <f>F25</f>
        <v>0</v>
      </c>
      <c r="AE25" s="225">
        <v>1</v>
      </c>
      <c r="AF25" s="225"/>
      <c r="AG25" s="231">
        <f>L25</f>
        <v>24</v>
      </c>
      <c r="AH25" s="232"/>
      <c r="AI25" s="225">
        <f>J25</f>
        <v>30</v>
      </c>
      <c r="AJ25" s="226"/>
    </row>
    <row r="26" spans="1:43" ht="15.75" thickBot="1" x14ac:dyDescent="0.3">
      <c r="A26" s="153" t="s">
        <v>32</v>
      </c>
      <c r="B26" s="150">
        <v>15</v>
      </c>
      <c r="C26" s="156">
        <v>12</v>
      </c>
      <c r="D26" s="160">
        <v>12</v>
      </c>
      <c r="E26" s="161">
        <v>15</v>
      </c>
      <c r="F26" s="150">
        <v>11</v>
      </c>
      <c r="G26" s="161">
        <v>13</v>
      </c>
      <c r="H26" s="244">
        <v>1</v>
      </c>
      <c r="I26" s="245"/>
      <c r="J26" s="229">
        <f t="shared" si="0"/>
        <v>38</v>
      </c>
      <c r="K26" s="230"/>
      <c r="L26" s="229">
        <f t="shared" si="1"/>
        <v>40</v>
      </c>
      <c r="M26" s="235"/>
      <c r="W26" s="178"/>
      <c r="X26" s="168" t="s">
        <v>48</v>
      </c>
      <c r="Y26" s="169">
        <f>C29</f>
        <v>15</v>
      </c>
      <c r="Z26" s="170">
        <f>B29</f>
        <v>6</v>
      </c>
      <c r="AA26" s="171">
        <f>E29</f>
        <v>15</v>
      </c>
      <c r="AB26" s="171">
        <f>D29</f>
        <v>9</v>
      </c>
      <c r="AC26" s="169">
        <f>G29</f>
        <v>0</v>
      </c>
      <c r="AD26" s="170">
        <f>F29</f>
        <v>0</v>
      </c>
      <c r="AE26" s="225">
        <v>2</v>
      </c>
      <c r="AF26" s="225"/>
      <c r="AG26" s="231">
        <f>L29</f>
        <v>30</v>
      </c>
      <c r="AH26" s="232"/>
      <c r="AI26" s="225">
        <f>J29</f>
        <v>15</v>
      </c>
      <c r="AJ26" s="226"/>
    </row>
    <row r="27" spans="1:43" ht="15.75" thickBot="1" x14ac:dyDescent="0.3">
      <c r="A27" s="153" t="s">
        <v>33</v>
      </c>
      <c r="B27" s="150">
        <v>15</v>
      </c>
      <c r="C27" s="156">
        <v>13</v>
      </c>
      <c r="D27" s="160">
        <v>15</v>
      </c>
      <c r="E27" s="161">
        <v>12</v>
      </c>
      <c r="F27" s="150"/>
      <c r="G27" s="161"/>
      <c r="H27" s="244">
        <v>2</v>
      </c>
      <c r="I27" s="245"/>
      <c r="J27" s="229">
        <f t="shared" si="0"/>
        <v>30</v>
      </c>
      <c r="K27" s="230"/>
      <c r="L27" s="229">
        <f t="shared" si="1"/>
        <v>25</v>
      </c>
      <c r="M27" s="235"/>
      <c r="W27" s="178"/>
      <c r="X27" s="168" t="s">
        <v>49</v>
      </c>
      <c r="Y27" s="169">
        <f>C33</f>
        <v>15</v>
      </c>
      <c r="Z27" s="170">
        <f>B33</f>
        <v>6</v>
      </c>
      <c r="AA27" s="171">
        <f>E33</f>
        <v>15</v>
      </c>
      <c r="AB27" s="171">
        <f>D33</f>
        <v>4</v>
      </c>
      <c r="AC27" s="169">
        <f>G33</f>
        <v>0</v>
      </c>
      <c r="AD27" s="170">
        <f>F33</f>
        <v>0</v>
      </c>
      <c r="AE27" s="225">
        <v>2</v>
      </c>
      <c r="AF27" s="225"/>
      <c r="AG27" s="231">
        <f>L33</f>
        <v>30</v>
      </c>
      <c r="AH27" s="232"/>
      <c r="AI27" s="225">
        <f>J33</f>
        <v>10</v>
      </c>
      <c r="AJ27" s="226"/>
    </row>
    <row r="28" spans="1:43" ht="15.75" thickBot="1" x14ac:dyDescent="0.3">
      <c r="A28" s="153" t="s">
        <v>34</v>
      </c>
      <c r="B28" s="150">
        <v>15</v>
      </c>
      <c r="C28" s="156"/>
      <c r="D28" s="160">
        <v>15</v>
      </c>
      <c r="E28" s="161"/>
      <c r="F28" s="150"/>
      <c r="G28" s="161"/>
      <c r="H28" s="244">
        <v>2</v>
      </c>
      <c r="I28" s="245"/>
      <c r="J28" s="229">
        <f t="shared" si="0"/>
        <v>30</v>
      </c>
      <c r="K28" s="230"/>
      <c r="L28" s="229">
        <f t="shared" si="1"/>
        <v>0</v>
      </c>
      <c r="M28" s="235"/>
      <c r="W28" s="178"/>
      <c r="X28" s="168" t="s">
        <v>50</v>
      </c>
      <c r="Y28" s="169">
        <f>C22</f>
        <v>15</v>
      </c>
      <c r="Z28" s="170">
        <f>B22</f>
        <v>9</v>
      </c>
      <c r="AA28" s="171">
        <f>E22</f>
        <v>15</v>
      </c>
      <c r="AB28" s="171">
        <f>D22</f>
        <v>6</v>
      </c>
      <c r="AC28" s="169">
        <f>G22</f>
        <v>0</v>
      </c>
      <c r="AD28" s="170">
        <f>F22</f>
        <v>0</v>
      </c>
      <c r="AE28" s="225">
        <v>2</v>
      </c>
      <c r="AF28" s="225"/>
      <c r="AG28" s="231">
        <f>L22</f>
        <v>30</v>
      </c>
      <c r="AH28" s="232"/>
      <c r="AI28" s="225">
        <f>J22</f>
        <v>15</v>
      </c>
      <c r="AJ28" s="226"/>
    </row>
    <row r="29" spans="1:43" ht="15.75" thickBot="1" x14ac:dyDescent="0.3">
      <c r="A29" s="153" t="s">
        <v>35</v>
      </c>
      <c r="B29" s="150">
        <v>6</v>
      </c>
      <c r="C29" s="156">
        <v>15</v>
      </c>
      <c r="D29" s="160">
        <v>9</v>
      </c>
      <c r="E29" s="161">
        <v>15</v>
      </c>
      <c r="F29" s="150"/>
      <c r="G29" s="161"/>
      <c r="H29" s="244">
        <v>1</v>
      </c>
      <c r="I29" s="245"/>
      <c r="J29" s="229">
        <f t="shared" si="0"/>
        <v>15</v>
      </c>
      <c r="K29" s="230"/>
      <c r="L29" s="229">
        <f t="shared" si="1"/>
        <v>30</v>
      </c>
      <c r="M29" s="235"/>
      <c r="W29" s="178"/>
      <c r="X29" s="168" t="s">
        <v>51</v>
      </c>
      <c r="Y29" s="169">
        <f>C26</f>
        <v>12</v>
      </c>
      <c r="Z29" s="170">
        <f>B26</f>
        <v>15</v>
      </c>
      <c r="AA29" s="171">
        <f>E26</f>
        <v>15</v>
      </c>
      <c r="AB29" s="171">
        <f>D26</f>
        <v>12</v>
      </c>
      <c r="AC29" s="169">
        <f>G26</f>
        <v>13</v>
      </c>
      <c r="AD29" s="170">
        <f>F26</f>
        <v>11</v>
      </c>
      <c r="AE29" s="225">
        <v>2</v>
      </c>
      <c r="AF29" s="225"/>
      <c r="AG29" s="231">
        <f>L26</f>
        <v>40</v>
      </c>
      <c r="AH29" s="232"/>
      <c r="AI29" s="225">
        <f>J26</f>
        <v>38</v>
      </c>
      <c r="AJ29" s="226"/>
    </row>
    <row r="30" spans="1:43" ht="15.75" thickBot="1" x14ac:dyDescent="0.3">
      <c r="A30" s="153" t="s">
        <v>36</v>
      </c>
      <c r="B30" s="150">
        <v>2</v>
      </c>
      <c r="C30" s="156">
        <v>15</v>
      </c>
      <c r="D30" s="160">
        <v>6</v>
      </c>
      <c r="E30" s="161">
        <v>15</v>
      </c>
      <c r="F30" s="150"/>
      <c r="G30" s="161"/>
      <c r="H30" s="244">
        <v>1</v>
      </c>
      <c r="I30" s="245"/>
      <c r="J30" s="229">
        <f t="shared" si="0"/>
        <v>8</v>
      </c>
      <c r="K30" s="230"/>
      <c r="L30" s="229">
        <f t="shared" si="1"/>
        <v>30</v>
      </c>
      <c r="M30" s="235"/>
      <c r="W30" s="178"/>
      <c r="X30" s="168" t="s">
        <v>52</v>
      </c>
      <c r="Y30" s="169">
        <f>C30</f>
        <v>15</v>
      </c>
      <c r="Z30" s="170">
        <f>B30</f>
        <v>2</v>
      </c>
      <c r="AA30" s="171">
        <f>E30</f>
        <v>15</v>
      </c>
      <c r="AB30" s="171">
        <f>D30</f>
        <v>6</v>
      </c>
      <c r="AC30" s="169">
        <f>G30</f>
        <v>0</v>
      </c>
      <c r="AD30" s="170">
        <f>F30</f>
        <v>0</v>
      </c>
      <c r="AE30" s="225">
        <v>2</v>
      </c>
      <c r="AF30" s="225"/>
      <c r="AG30" s="231">
        <f>L30</f>
        <v>30</v>
      </c>
      <c r="AH30" s="232"/>
      <c r="AI30" s="225">
        <f>J30</f>
        <v>8</v>
      </c>
      <c r="AJ30" s="226"/>
    </row>
    <row r="31" spans="1:43" ht="15.75" thickBot="1" x14ac:dyDescent="0.3">
      <c r="A31" s="153" t="s">
        <v>37</v>
      </c>
      <c r="B31" s="150">
        <v>7</v>
      </c>
      <c r="C31" s="156">
        <v>15</v>
      </c>
      <c r="D31" s="160">
        <v>10</v>
      </c>
      <c r="E31" s="161">
        <v>15</v>
      </c>
      <c r="F31" s="150"/>
      <c r="G31" s="161"/>
      <c r="H31" s="244">
        <v>1</v>
      </c>
      <c r="I31" s="245"/>
      <c r="J31" s="229">
        <f>B31+D31+F31</f>
        <v>17</v>
      </c>
      <c r="K31" s="230"/>
      <c r="L31" s="229">
        <f t="shared" si="1"/>
        <v>30</v>
      </c>
      <c r="M31" s="235"/>
      <c r="W31" s="178"/>
      <c r="X31" s="168" t="s">
        <v>53</v>
      </c>
      <c r="Y31" s="169">
        <f>C34</f>
        <v>15</v>
      </c>
      <c r="Z31" s="170">
        <f>B34</f>
        <v>9</v>
      </c>
      <c r="AA31" s="171">
        <f>E34</f>
        <v>15</v>
      </c>
      <c r="AB31" s="171">
        <f>D34</f>
        <v>4</v>
      </c>
      <c r="AC31" s="169">
        <f>G34</f>
        <v>0</v>
      </c>
      <c r="AD31" s="170">
        <f>F34</f>
        <v>0</v>
      </c>
      <c r="AE31" s="225">
        <v>2</v>
      </c>
      <c r="AF31" s="225"/>
      <c r="AG31" s="231">
        <f>L34</f>
        <v>30</v>
      </c>
      <c r="AH31" s="232"/>
      <c r="AI31" s="225">
        <f>J34</f>
        <v>13</v>
      </c>
      <c r="AJ31" s="226"/>
    </row>
    <row r="32" spans="1:43" ht="15.75" thickBot="1" x14ac:dyDescent="0.3">
      <c r="A32" s="153" t="s">
        <v>38</v>
      </c>
      <c r="B32" s="150">
        <v>15</v>
      </c>
      <c r="C32" s="156"/>
      <c r="D32" s="160">
        <v>15</v>
      </c>
      <c r="E32" s="161"/>
      <c r="F32" s="150"/>
      <c r="G32" s="161"/>
      <c r="H32" s="244">
        <v>2</v>
      </c>
      <c r="I32" s="245"/>
      <c r="J32" s="229">
        <f t="shared" si="0"/>
        <v>30</v>
      </c>
      <c r="K32" s="230"/>
      <c r="L32" s="229">
        <f t="shared" si="1"/>
        <v>0</v>
      </c>
      <c r="M32" s="235"/>
      <c r="W32" s="178"/>
      <c r="X32" s="168" t="s">
        <v>54</v>
      </c>
      <c r="Y32" s="169">
        <f>C23</f>
        <v>12</v>
      </c>
      <c r="Z32" s="170">
        <f>B23</f>
        <v>15</v>
      </c>
      <c r="AA32" s="171">
        <f>E23</f>
        <v>15</v>
      </c>
      <c r="AB32" s="171">
        <f>D23</f>
        <v>13</v>
      </c>
      <c r="AC32" s="169">
        <f>G23</f>
        <v>11</v>
      </c>
      <c r="AD32" s="170">
        <f>F23</f>
        <v>8</v>
      </c>
      <c r="AE32" s="225">
        <v>2</v>
      </c>
      <c r="AF32" s="225"/>
      <c r="AG32" s="231">
        <f>L23</f>
        <v>38</v>
      </c>
      <c r="AH32" s="232"/>
      <c r="AI32" s="225">
        <f>J23</f>
        <v>36</v>
      </c>
      <c r="AJ32" s="226"/>
    </row>
    <row r="33" spans="1:36" ht="15.75" thickBot="1" x14ac:dyDescent="0.3">
      <c r="A33" s="153" t="s">
        <v>39</v>
      </c>
      <c r="B33" s="150">
        <v>6</v>
      </c>
      <c r="C33" s="156">
        <v>15</v>
      </c>
      <c r="D33" s="160">
        <v>4</v>
      </c>
      <c r="E33" s="161">
        <v>15</v>
      </c>
      <c r="F33" s="150"/>
      <c r="G33" s="161"/>
      <c r="H33" s="244">
        <v>1</v>
      </c>
      <c r="I33" s="245"/>
      <c r="J33" s="229">
        <f t="shared" si="0"/>
        <v>10</v>
      </c>
      <c r="K33" s="230"/>
      <c r="L33" s="229">
        <f t="shared" si="1"/>
        <v>30</v>
      </c>
      <c r="M33" s="235"/>
      <c r="W33" s="178"/>
      <c r="X33" s="168" t="s">
        <v>55</v>
      </c>
      <c r="Y33" s="169">
        <f>C27</f>
        <v>13</v>
      </c>
      <c r="Z33" s="170">
        <f>B27</f>
        <v>15</v>
      </c>
      <c r="AA33" s="171">
        <f>E27</f>
        <v>12</v>
      </c>
      <c r="AB33" s="171">
        <f>D27</f>
        <v>15</v>
      </c>
      <c r="AC33" s="169">
        <f>G27</f>
        <v>0</v>
      </c>
      <c r="AD33" s="170">
        <f>F27</f>
        <v>0</v>
      </c>
      <c r="AE33" s="225">
        <v>1</v>
      </c>
      <c r="AF33" s="225"/>
      <c r="AG33" s="231">
        <f>L27</f>
        <v>25</v>
      </c>
      <c r="AH33" s="232"/>
      <c r="AI33" s="225">
        <f>J27</f>
        <v>30</v>
      </c>
      <c r="AJ33" s="226"/>
    </row>
    <row r="34" spans="1:36" ht="15.75" thickBot="1" x14ac:dyDescent="0.3">
      <c r="A34" s="153" t="s">
        <v>40</v>
      </c>
      <c r="B34" s="150">
        <v>9</v>
      </c>
      <c r="C34" s="156">
        <v>15</v>
      </c>
      <c r="D34" s="160">
        <v>4</v>
      </c>
      <c r="E34" s="161">
        <v>15</v>
      </c>
      <c r="F34" s="150"/>
      <c r="G34" s="161"/>
      <c r="H34" s="244">
        <v>1</v>
      </c>
      <c r="I34" s="245"/>
      <c r="J34" s="229">
        <f t="shared" si="0"/>
        <v>13</v>
      </c>
      <c r="K34" s="230"/>
      <c r="L34" s="229">
        <f t="shared" si="1"/>
        <v>30</v>
      </c>
      <c r="M34" s="235"/>
      <c r="W34" s="178"/>
      <c r="X34" s="168" t="s">
        <v>56</v>
      </c>
      <c r="Y34" s="169">
        <f>C31</f>
        <v>15</v>
      </c>
      <c r="Z34" s="170">
        <f>B31</f>
        <v>7</v>
      </c>
      <c r="AA34" s="171">
        <f>E31</f>
        <v>15</v>
      </c>
      <c r="AB34" s="171">
        <f>D31</f>
        <v>10</v>
      </c>
      <c r="AC34" s="169">
        <f>G31</f>
        <v>0</v>
      </c>
      <c r="AD34" s="170">
        <f>F31</f>
        <v>0</v>
      </c>
      <c r="AE34" s="225">
        <v>2</v>
      </c>
      <c r="AF34" s="225"/>
      <c r="AG34" s="231">
        <f>L31</f>
        <v>30</v>
      </c>
      <c r="AH34" s="232"/>
      <c r="AI34" s="225">
        <f>J31</f>
        <v>17</v>
      </c>
      <c r="AJ34" s="226"/>
    </row>
    <row r="35" spans="1:36" ht="15.75" thickBot="1" x14ac:dyDescent="0.3">
      <c r="A35" s="154" t="s">
        <v>41</v>
      </c>
      <c r="B35" s="151">
        <v>9</v>
      </c>
      <c r="C35" s="157">
        <v>15</v>
      </c>
      <c r="D35" s="162">
        <v>11</v>
      </c>
      <c r="E35" s="163">
        <v>15</v>
      </c>
      <c r="F35" s="151"/>
      <c r="G35" s="163"/>
      <c r="H35" s="246">
        <v>1</v>
      </c>
      <c r="I35" s="247"/>
      <c r="J35" s="241">
        <f t="shared" si="0"/>
        <v>20</v>
      </c>
      <c r="K35" s="243"/>
      <c r="L35" s="241">
        <f t="shared" si="1"/>
        <v>30</v>
      </c>
      <c r="M35" s="242"/>
      <c r="W35" s="178"/>
      <c r="X35" s="172" t="s">
        <v>57</v>
      </c>
      <c r="Y35" s="173">
        <f>C35</f>
        <v>15</v>
      </c>
      <c r="Z35" s="174">
        <f>B35</f>
        <v>9</v>
      </c>
      <c r="AA35" s="175">
        <f>E35</f>
        <v>15</v>
      </c>
      <c r="AB35" s="175">
        <f>D35</f>
        <v>11</v>
      </c>
      <c r="AC35" s="173">
        <f>G35</f>
        <v>0</v>
      </c>
      <c r="AD35" s="174">
        <f>F35</f>
        <v>0</v>
      </c>
      <c r="AE35" s="227">
        <v>2</v>
      </c>
      <c r="AF35" s="227"/>
      <c r="AG35" s="233">
        <f>L35</f>
        <v>30</v>
      </c>
      <c r="AH35" s="234"/>
      <c r="AI35" s="227">
        <f>J35</f>
        <v>20</v>
      </c>
      <c r="AJ35" s="228"/>
    </row>
    <row r="36" spans="1:36" ht="15.75" thickTop="1" x14ac:dyDescent="0.25"/>
  </sheetData>
  <mergeCells count="185">
    <mergeCell ref="A1:T1"/>
    <mergeCell ref="X1:AQ1"/>
    <mergeCell ref="B3:E3"/>
    <mergeCell ref="F3:I3"/>
    <mergeCell ref="J3:M3"/>
    <mergeCell ref="N3:Q3"/>
    <mergeCell ref="S3:T3"/>
    <mergeCell ref="Y3:AB3"/>
    <mergeCell ref="AC3:AF3"/>
    <mergeCell ref="AG3:AJ3"/>
    <mergeCell ref="AK3:AN3"/>
    <mergeCell ref="AP3:AQ3"/>
    <mergeCell ref="B4:E5"/>
    <mergeCell ref="R4:R5"/>
    <mergeCell ref="S4:S5"/>
    <mergeCell ref="T4:T5"/>
    <mergeCell ref="X4:X5"/>
    <mergeCell ref="Y4:AB5"/>
    <mergeCell ref="AO4:AO5"/>
    <mergeCell ref="A6:A7"/>
    <mergeCell ref="F6:I7"/>
    <mergeCell ref="R6:R7"/>
    <mergeCell ref="S6:S7"/>
    <mergeCell ref="T6:T7"/>
    <mergeCell ref="X6:X7"/>
    <mergeCell ref="D7:E7"/>
    <mergeCell ref="A8:A9"/>
    <mergeCell ref="J8:M9"/>
    <mergeCell ref="R8:R9"/>
    <mergeCell ref="S8:S9"/>
    <mergeCell ref="T8:T9"/>
    <mergeCell ref="X8:X9"/>
    <mergeCell ref="AP4:AP5"/>
    <mergeCell ref="AQ4:AQ5"/>
    <mergeCell ref="H5:I5"/>
    <mergeCell ref="L5:M5"/>
    <mergeCell ref="P5:Q5"/>
    <mergeCell ref="AE5:AF5"/>
    <mergeCell ref="AI5:AJ5"/>
    <mergeCell ref="AM5:AN5"/>
    <mergeCell ref="AC6:AF7"/>
    <mergeCell ref="AO6:AO7"/>
    <mergeCell ref="AP6:AP7"/>
    <mergeCell ref="AQ6:AQ7"/>
    <mergeCell ref="L7:M7"/>
    <mergeCell ref="P7:Q7"/>
    <mergeCell ref="AA7:AB7"/>
    <mergeCell ref="AI7:AJ7"/>
    <mergeCell ref="AM7:AN7"/>
    <mergeCell ref="A4:A5"/>
    <mergeCell ref="AG8:AJ9"/>
    <mergeCell ref="AO8:AO9"/>
    <mergeCell ref="AP8:AP9"/>
    <mergeCell ref="AK10:AN11"/>
    <mergeCell ref="AO10:AO11"/>
    <mergeCell ref="AP10:AP11"/>
    <mergeCell ref="AQ8:AQ9"/>
    <mergeCell ref="D9:E9"/>
    <mergeCell ref="H9:I9"/>
    <mergeCell ref="P9:Q9"/>
    <mergeCell ref="AA9:AB9"/>
    <mergeCell ref="AE9:AF9"/>
    <mergeCell ref="AM9:AN9"/>
    <mergeCell ref="AQ10:AQ11"/>
    <mergeCell ref="D11:E11"/>
    <mergeCell ref="H11:I11"/>
    <mergeCell ref="L11:M11"/>
    <mergeCell ref="AA11:AB11"/>
    <mergeCell ref="AE11:AF11"/>
    <mergeCell ref="AI11:AJ11"/>
    <mergeCell ref="A10:A11"/>
    <mergeCell ref="N10:Q11"/>
    <mergeCell ref="R10:R11"/>
    <mergeCell ref="S10:S11"/>
    <mergeCell ref="T10:T11"/>
    <mergeCell ref="X10:X11"/>
    <mergeCell ref="H21:I21"/>
    <mergeCell ref="J21:K21"/>
    <mergeCell ref="L21:M21"/>
    <mergeCell ref="A17:AJ17"/>
    <mergeCell ref="B19:C19"/>
    <mergeCell ref="D19:E19"/>
    <mergeCell ref="F19:G19"/>
    <mergeCell ref="H19:I19"/>
    <mergeCell ref="J19:K19"/>
    <mergeCell ref="L19:M19"/>
    <mergeCell ref="Y19:Z19"/>
    <mergeCell ref="AA19:AB19"/>
    <mergeCell ref="AC19:AD19"/>
    <mergeCell ref="AE21:AF21"/>
    <mergeCell ref="AG21:AH21"/>
    <mergeCell ref="AI21:AJ21"/>
    <mergeCell ref="AE19:AF19"/>
    <mergeCell ref="AG19:AH19"/>
    <mergeCell ref="AI19:AJ19"/>
    <mergeCell ref="H20:I20"/>
    <mergeCell ref="J20:K20"/>
    <mergeCell ref="L20:M20"/>
    <mergeCell ref="AE20:AF20"/>
    <mergeCell ref="AG20:AH20"/>
    <mergeCell ref="AI20:AJ20"/>
    <mergeCell ref="H23:I23"/>
    <mergeCell ref="J23:K23"/>
    <mergeCell ref="L23:M23"/>
    <mergeCell ref="AE23:AF23"/>
    <mergeCell ref="AG23:AH23"/>
    <mergeCell ref="AI23:AJ23"/>
    <mergeCell ref="H22:I22"/>
    <mergeCell ref="J22:K22"/>
    <mergeCell ref="L22:M22"/>
    <mergeCell ref="AE22:AF22"/>
    <mergeCell ref="AG22:AH22"/>
    <mergeCell ref="AI22:AJ22"/>
    <mergeCell ref="H25:I25"/>
    <mergeCell ref="J25:K25"/>
    <mergeCell ref="L25:M25"/>
    <mergeCell ref="AE25:AF25"/>
    <mergeCell ref="AG25:AH25"/>
    <mergeCell ref="AI25:AJ25"/>
    <mergeCell ref="H24:I24"/>
    <mergeCell ref="J24:K24"/>
    <mergeCell ref="L24:M24"/>
    <mergeCell ref="AE24:AF24"/>
    <mergeCell ref="AG24:AH24"/>
    <mergeCell ref="AI24:AJ24"/>
    <mergeCell ref="H27:I27"/>
    <mergeCell ref="J27:K27"/>
    <mergeCell ref="L27:M27"/>
    <mergeCell ref="AE27:AF27"/>
    <mergeCell ref="AG27:AH27"/>
    <mergeCell ref="AI27:AJ27"/>
    <mergeCell ref="H26:I26"/>
    <mergeCell ref="J26:K26"/>
    <mergeCell ref="L26:M26"/>
    <mergeCell ref="AE26:AF26"/>
    <mergeCell ref="AG26:AH26"/>
    <mergeCell ref="AI26:AJ26"/>
    <mergeCell ref="H29:I29"/>
    <mergeCell ref="J29:K29"/>
    <mergeCell ref="L29:M29"/>
    <mergeCell ref="AE29:AF29"/>
    <mergeCell ref="AG29:AH29"/>
    <mergeCell ref="AI29:AJ29"/>
    <mergeCell ref="H28:I28"/>
    <mergeCell ref="J28:K28"/>
    <mergeCell ref="L28:M28"/>
    <mergeCell ref="AE28:AF28"/>
    <mergeCell ref="AG28:AH28"/>
    <mergeCell ref="AI28:AJ28"/>
    <mergeCell ref="H31:I31"/>
    <mergeCell ref="J31:K31"/>
    <mergeCell ref="L31:M31"/>
    <mergeCell ref="AE31:AF31"/>
    <mergeCell ref="AG31:AH31"/>
    <mergeCell ref="AI31:AJ31"/>
    <mergeCell ref="H30:I30"/>
    <mergeCell ref="J30:K30"/>
    <mergeCell ref="L30:M30"/>
    <mergeCell ref="AE30:AF30"/>
    <mergeCell ref="AG30:AH30"/>
    <mergeCell ref="AI30:AJ30"/>
    <mergeCell ref="H33:I33"/>
    <mergeCell ref="J33:K33"/>
    <mergeCell ref="L33:M33"/>
    <mergeCell ref="AE33:AF33"/>
    <mergeCell ref="AG33:AH33"/>
    <mergeCell ref="AI33:AJ33"/>
    <mergeCell ref="H32:I32"/>
    <mergeCell ref="J32:K32"/>
    <mergeCell ref="L32:M32"/>
    <mergeCell ref="AE32:AF32"/>
    <mergeCell ref="AG32:AH32"/>
    <mergeCell ref="AI32:AJ32"/>
    <mergeCell ref="H35:I35"/>
    <mergeCell ref="J35:K35"/>
    <mergeCell ref="L35:M35"/>
    <mergeCell ref="AE35:AF35"/>
    <mergeCell ref="AG35:AH35"/>
    <mergeCell ref="AI35:AJ35"/>
    <mergeCell ref="H34:I34"/>
    <mergeCell ref="J34:K34"/>
    <mergeCell ref="L34:M34"/>
    <mergeCell ref="AE34:AF34"/>
    <mergeCell ref="AG34:AH34"/>
    <mergeCell ref="AI34:AJ3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showZeros="0" zoomScaleNormal="100" workbookViewId="0">
      <selection activeCell="AG30" sqref="AG30"/>
    </sheetView>
  </sheetViews>
  <sheetFormatPr defaultRowHeight="15" x14ac:dyDescent="0.25"/>
  <cols>
    <col min="1" max="1" width="15.42578125" customWidth="1"/>
    <col min="2" max="2" width="3.7109375" customWidth="1"/>
    <col min="3" max="3" width="4" customWidth="1"/>
    <col min="4" max="4" width="3.85546875" customWidth="1"/>
    <col min="5" max="5" width="4.28515625" customWidth="1"/>
    <col min="6" max="8" width="3.85546875" customWidth="1"/>
    <col min="9" max="9" width="3.7109375" customWidth="1"/>
    <col min="10" max="10" width="4.28515625" customWidth="1"/>
    <col min="11" max="12" width="3.85546875" customWidth="1"/>
    <col min="13" max="13" width="4" customWidth="1"/>
    <col min="14" max="17" width="3.85546875" customWidth="1"/>
    <col min="18" max="19" width="3.5703125" customWidth="1"/>
    <col min="20" max="20" width="3.7109375" customWidth="1"/>
    <col min="21" max="21" width="3.85546875" customWidth="1"/>
    <col min="22" max="22" width="4" customWidth="1"/>
    <col min="23" max="23" width="3.7109375" customWidth="1"/>
    <col min="24" max="25" width="4" customWidth="1"/>
    <col min="26" max="26" width="4.42578125" customWidth="1"/>
    <col min="27" max="29" width="4.28515625" customWidth="1"/>
    <col min="30" max="30" width="4.85546875" customWidth="1"/>
    <col min="31" max="31" width="4.42578125" customWidth="1"/>
    <col min="32" max="32" width="8.140625" customWidth="1"/>
    <col min="33" max="33" width="13" customWidth="1"/>
    <col min="35" max="35" width="10.140625" customWidth="1"/>
  </cols>
  <sheetData>
    <row r="1" spans="1:37" ht="45" customHeight="1" x14ac:dyDescent="0.25">
      <c r="A1" s="219" t="s">
        <v>13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</row>
    <row r="2" spans="1:37" ht="15.75" thickBot="1" x14ac:dyDescent="0.3"/>
    <row r="3" spans="1:37" ht="60.75" customHeight="1" thickTop="1" thickBot="1" x14ac:dyDescent="0.3">
      <c r="A3" s="1" t="s">
        <v>0</v>
      </c>
      <c r="B3" s="264">
        <v>1</v>
      </c>
      <c r="C3" s="265"/>
      <c r="D3" s="265"/>
      <c r="E3" s="266"/>
      <c r="F3" s="264">
        <v>2</v>
      </c>
      <c r="G3" s="265"/>
      <c r="H3" s="265"/>
      <c r="I3" s="266"/>
      <c r="J3" s="264">
        <v>3</v>
      </c>
      <c r="K3" s="265"/>
      <c r="L3" s="265"/>
      <c r="M3" s="266"/>
      <c r="N3" s="264">
        <v>4</v>
      </c>
      <c r="O3" s="265"/>
      <c r="P3" s="265"/>
      <c r="Q3" s="265"/>
      <c r="R3" s="264">
        <v>5</v>
      </c>
      <c r="S3" s="265"/>
      <c r="T3" s="265"/>
      <c r="U3" s="266"/>
      <c r="V3" s="264">
        <v>6</v>
      </c>
      <c r="W3" s="265"/>
      <c r="X3" s="265"/>
      <c r="Y3" s="266"/>
      <c r="Z3" s="222" t="s">
        <v>1</v>
      </c>
      <c r="AA3" s="223"/>
      <c r="AB3" s="220" t="s">
        <v>2</v>
      </c>
      <c r="AC3" s="221"/>
      <c r="AD3" s="220" t="s">
        <v>3</v>
      </c>
      <c r="AE3" s="221"/>
      <c r="AF3" s="2" t="s">
        <v>4</v>
      </c>
      <c r="AH3" s="3" t="s">
        <v>5</v>
      </c>
      <c r="AI3" s="4" t="s">
        <v>6</v>
      </c>
      <c r="AJ3" s="4" t="s">
        <v>7</v>
      </c>
      <c r="AK3" s="5" t="s">
        <v>8</v>
      </c>
    </row>
    <row r="4" spans="1:37" ht="16.5" thickTop="1" thickBot="1" x14ac:dyDescent="0.3">
      <c r="A4" s="214" t="s">
        <v>65</v>
      </c>
      <c r="B4" s="319"/>
      <c r="C4" s="320"/>
      <c r="D4" s="320"/>
      <c r="E4" s="321"/>
      <c r="F4" s="73">
        <v>5</v>
      </c>
      <c r="G4" s="74">
        <v>15</v>
      </c>
      <c r="H4" s="75"/>
      <c r="I4" s="79"/>
      <c r="J4" s="73">
        <v>16</v>
      </c>
      <c r="K4" s="76">
        <v>14</v>
      </c>
      <c r="L4" s="75">
        <v>4</v>
      </c>
      <c r="M4" s="80">
        <v>11</v>
      </c>
      <c r="N4" s="73">
        <v>5</v>
      </c>
      <c r="O4" s="76">
        <v>15</v>
      </c>
      <c r="P4" s="75"/>
      <c r="Q4" s="79"/>
      <c r="R4" s="112">
        <v>15</v>
      </c>
      <c r="S4" s="113">
        <v>12</v>
      </c>
      <c r="T4" s="75"/>
      <c r="U4" s="80"/>
      <c r="V4" s="73">
        <v>5</v>
      </c>
      <c r="W4" s="74">
        <v>15</v>
      </c>
      <c r="X4" s="79"/>
      <c r="Y4" s="114"/>
      <c r="Z4" s="258">
        <f>T5+P5+L5+H5+X5</f>
        <v>6</v>
      </c>
      <c r="AA4" s="306">
        <f>Z4+Z6</f>
        <v>6</v>
      </c>
      <c r="AB4" s="207">
        <f>J4+J5+L4+N4+N5+P4+H4+F4+F5+R4+R5+T4+V4+X4+V5</f>
        <v>86</v>
      </c>
      <c r="AC4" s="209">
        <f>K5+K4+M4+O5+O4+U4+I4+G4+G5+Q4+S4+S5+W4+W5+Y4</f>
        <v>154</v>
      </c>
      <c r="AD4" s="195">
        <f>AB4+AB6</f>
        <v>86</v>
      </c>
      <c r="AE4" s="198">
        <f>AC4+AC6</f>
        <v>154</v>
      </c>
      <c r="AF4" s="201" t="s">
        <v>203</v>
      </c>
      <c r="AH4" s="185">
        <f>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+IF(V4&gt;W4,1,0)+IF(V5&gt;W5,1,0)+IF(X4&gt;Y4,1,0)+IF(V6&gt;W6,1,0)+IF(V7&gt;W7,1,0)+IF(X6&gt;Y6,1,0)+IF(F4&gt;G4,1,0)+IF(F5&gt;G5,1,0)+IF(H4&gt;I4,1,0)+IF(F6&gt;G6,1,0)+IF(F7&gt;G7,1,0)+IF(H6&gt;I6,1,0)</f>
        <v>3</v>
      </c>
      <c r="AI4" s="183">
        <f>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+IF(V4&lt;W4,1,0)+IF(V5&lt;W5,1,0)+IF(X4&lt;Y4,1,0)+IF(V6&lt;W6,1,0)+IF(V7&lt;W7,1,0)+IF(X6&lt;Y6,1,0)+IF(F4&lt;G4,1,0)+IF(F5&lt;G5,1,0)+IF(H4&lt;I4,1,0)+IF(F6&lt;G6,1,0)+IF(F7&lt;G7,1,0)+IF(H6&lt;I6,1,0)</f>
        <v>8</v>
      </c>
      <c r="AJ4" s="183">
        <f>AH4/AI4</f>
        <v>0.375</v>
      </c>
      <c r="AK4" s="184">
        <f>AD4/AE4</f>
        <v>0.55844155844155841</v>
      </c>
    </row>
    <row r="5" spans="1:37" ht="15.75" thickBot="1" x14ac:dyDescent="0.3">
      <c r="A5" s="215"/>
      <c r="B5" s="322"/>
      <c r="C5" s="323"/>
      <c r="D5" s="323"/>
      <c r="E5" s="324"/>
      <c r="F5" s="77">
        <v>4</v>
      </c>
      <c r="G5" s="78">
        <v>15</v>
      </c>
      <c r="H5" s="275">
        <f>IF(AND(F4=0,F5=0),0,1)*0+IF(AND(F4&gt;G4,F5&gt;G5),1,0)*2+IF(AND(F4&lt;G4,F5&lt;G5),1,0)*IF(AND(F4=0,F5=0),0,1)+IF(H4&gt;I4,1,0)*2+IF(H4&lt;I4,1,0)*1</f>
        <v>1</v>
      </c>
      <c r="I5" s="276"/>
      <c r="J5" s="77">
        <v>12</v>
      </c>
      <c r="K5" s="78">
        <v>15</v>
      </c>
      <c r="L5" s="275">
        <f>IF(AND(J4=0,J5=0),0,1)*0+IF(AND(J4&gt;K4,J5&gt;K5),1,0)*2+IF(AND(J4&lt;K4,J5&lt;K5),1,0)*IF(AND(J4=0,J5=0),0,1)+IF(L4&gt;M4,1,0)*2+IF(L4&lt;M4,1,0)*1</f>
        <v>1</v>
      </c>
      <c r="M5" s="276"/>
      <c r="N5" s="77">
        <v>3</v>
      </c>
      <c r="O5" s="78">
        <v>15</v>
      </c>
      <c r="P5" s="275">
        <f>IF(AND(N4=0,N5=0),0,1)*0+IF(AND(N4&gt;O4,N5&gt;O5),1,0)*2+IF(AND(N4&lt;O4,N5&lt;O5),1,0)*IF(AND(N4=0,N5=0),0,1)+IF(P4&gt;Q4,1,0)*2+IF(P4&lt;Q4,1,0)*1</f>
        <v>1</v>
      </c>
      <c r="Q5" s="276"/>
      <c r="R5" s="115">
        <v>15</v>
      </c>
      <c r="S5" s="116">
        <v>12</v>
      </c>
      <c r="T5" s="275">
        <f>IF(AND(R4=0,R5=0),0,1)*0+IF(AND(R4&gt;S4,R5&gt;S5),1,0)*2+IF(AND(R4&lt;S4,R5&lt;S5),1,0)*IF(AND(R4=0,R5=0),0,1)+IF(T4&gt;U4,1,0)*2+IF(T4&lt;U4,1,0)*1</f>
        <v>2</v>
      </c>
      <c r="U5" s="276"/>
      <c r="V5" s="6">
        <v>2</v>
      </c>
      <c r="W5" s="78">
        <v>15</v>
      </c>
      <c r="X5" s="275">
        <f>IF(AND(V4=0,V5=0),0,1)*0+IF(AND(V4&gt;W4,V5&gt;W5),1,0)*2+IF(AND(V4&lt;W4,V5&lt;W5),1,0)*IF(AND(V4=0,V5=0),0,1)+IF(X4&gt;Y4,1,0)*2+IF(X4&lt;Y4,1,0)*1</f>
        <v>1</v>
      </c>
      <c r="Y5" s="276"/>
      <c r="Z5" s="274"/>
      <c r="AA5" s="307"/>
      <c r="AB5" s="280"/>
      <c r="AC5" s="316"/>
      <c r="AD5" s="196"/>
      <c r="AE5" s="199"/>
      <c r="AF5" s="202"/>
      <c r="AH5" s="185"/>
      <c r="AI5" s="183"/>
      <c r="AJ5" s="183"/>
      <c r="AK5" s="184"/>
    </row>
    <row r="6" spans="1:37" ht="16.5" thickTop="1" thickBot="1" x14ac:dyDescent="0.3">
      <c r="A6" s="215"/>
      <c r="B6" s="322"/>
      <c r="C6" s="323"/>
      <c r="D6" s="323"/>
      <c r="E6" s="324"/>
      <c r="F6" s="81"/>
      <c r="G6" s="82"/>
      <c r="H6" s="83"/>
      <c r="I6" s="79"/>
      <c r="J6" s="81"/>
      <c r="K6" s="82"/>
      <c r="L6" s="83"/>
      <c r="M6" s="80"/>
      <c r="N6" s="81"/>
      <c r="O6" s="82"/>
      <c r="P6" s="83"/>
      <c r="Q6" s="79"/>
      <c r="R6" s="117"/>
      <c r="S6" s="118"/>
      <c r="T6" s="83"/>
      <c r="U6" s="80"/>
      <c r="V6" s="81"/>
      <c r="W6" s="119"/>
      <c r="X6" s="83"/>
      <c r="Y6" s="80"/>
      <c r="Z6" s="258">
        <f>T7+P7+L7+H7+X7</f>
        <v>0</v>
      </c>
      <c r="AA6" s="307"/>
      <c r="AB6" s="207">
        <f>J6+J7+L6+N6+N7+P6+H6+F6+F7+T6+R6+R7+V6+V7+X6</f>
        <v>0</v>
      </c>
      <c r="AC6" s="209">
        <f>K7+K6+M6+O7+O6+U6+I6+G6+G7+S6+S7+Q6+W6+W7+Y6</f>
        <v>0</v>
      </c>
      <c r="AD6" s="196"/>
      <c r="AE6" s="199"/>
      <c r="AF6" s="202"/>
      <c r="AH6" s="185"/>
      <c r="AI6" s="183"/>
      <c r="AJ6" s="183"/>
      <c r="AK6" s="184"/>
    </row>
    <row r="7" spans="1:37" ht="15.75" thickBot="1" x14ac:dyDescent="0.3">
      <c r="A7" s="216"/>
      <c r="B7" s="325"/>
      <c r="C7" s="326"/>
      <c r="D7" s="326"/>
      <c r="E7" s="327"/>
      <c r="F7" s="79"/>
      <c r="G7" s="84"/>
      <c r="H7" s="275">
        <f>IF(AND(F6=0,F7=0),0,1)*0+IF(AND(F6&gt;G6,F7&gt;G7),1,0)*2+IF(AND(F6&lt;G6,F7&lt;G7),1,0)*IF(AND(F6=0,F7=0),0,1)+IF(H6&gt;I6,1,0)*2+IF(H6&lt;I6,1,0)*1</f>
        <v>0</v>
      </c>
      <c r="I7" s="276"/>
      <c r="J7" s="85"/>
      <c r="K7" s="84"/>
      <c r="L7" s="317">
        <f>IF(AND(J6=0,J7=0),0,1)*0+IF(AND(J6&gt;K6,J7&gt;K7),1,0)*2+IF(AND(J6&lt;K6,J7&lt;K7),1,0)*IF(AND(J6=0,J7=0),0,1)+IF(L6&gt;M6,1,0)*2+IF(L6&lt;M6,1,0)*1</f>
        <v>0</v>
      </c>
      <c r="M7" s="318"/>
      <c r="N7" s="85"/>
      <c r="O7" s="84"/>
      <c r="P7" s="317">
        <f>IF(AND(N6=0,N7=0),0,1)*0+IF(AND(N6&gt;O6,N7&gt;O7),1,0)*2+IF(AND(N6&lt;O6,N7&lt;O7),1,0)*IF(AND(N6=0,N7=0),0,1)+IF(P6&gt;Q6,1,0)*2+IF(P6&lt;Q6,1,0)*1</f>
        <v>0</v>
      </c>
      <c r="Q7" s="318"/>
      <c r="R7" s="120"/>
      <c r="S7" s="121"/>
      <c r="T7" s="317">
        <f>IF(AND(R6=0,R7=0),0,1)*0+IF(AND(R6&gt;S6,R7&gt;S7),1,0)*2+IF(AND(R6&lt;S6,R7&lt;S7),1,0)*IF(AND(R6=0,R7=0),0,1)+IF(T6&gt;U6,1,0)*2+IF(T6&lt;U6,1,0)*1</f>
        <v>0</v>
      </c>
      <c r="U7" s="318"/>
      <c r="V7" s="77"/>
      <c r="W7" s="78"/>
      <c r="X7" s="317">
        <f>IF(AND(V6=0,V7=0),0,1)*0+IF(AND(V6&gt;W6,V7&gt;W7),1,0)*2+IF(AND(V6&lt;W6,V7&lt;W7),1,0)*IF(AND(V6=0,V7=0),0,1)+IF(X6&gt;Y6,1,0)*2+IF(X6&lt;Y6,1,0)*1</f>
        <v>0</v>
      </c>
      <c r="Y7" s="318"/>
      <c r="Z7" s="274"/>
      <c r="AA7" s="315"/>
      <c r="AB7" s="280"/>
      <c r="AC7" s="316"/>
      <c r="AD7" s="197"/>
      <c r="AE7" s="200"/>
      <c r="AF7" s="203"/>
      <c r="AH7" s="185"/>
      <c r="AI7" s="183"/>
      <c r="AJ7" s="183"/>
      <c r="AK7" s="184"/>
    </row>
    <row r="8" spans="1:37" ht="16.5" thickTop="1" thickBot="1" x14ac:dyDescent="0.3">
      <c r="A8" s="214" t="s">
        <v>66</v>
      </c>
      <c r="B8" s="7">
        <f>G4</f>
        <v>15</v>
      </c>
      <c r="C8" s="8">
        <f>F4</f>
        <v>5</v>
      </c>
      <c r="D8" s="9">
        <f>I4</f>
        <v>0</v>
      </c>
      <c r="E8" s="10">
        <f>H4</f>
        <v>0</v>
      </c>
      <c r="F8" s="296"/>
      <c r="G8" s="297"/>
      <c r="H8" s="297"/>
      <c r="I8" s="298"/>
      <c r="J8" s="11">
        <v>17</v>
      </c>
      <c r="K8" s="12">
        <v>15</v>
      </c>
      <c r="L8" s="13"/>
      <c r="M8" s="14"/>
      <c r="N8" s="36">
        <v>15</v>
      </c>
      <c r="O8" s="12">
        <v>7</v>
      </c>
      <c r="P8" s="13"/>
      <c r="Q8" s="15"/>
      <c r="R8" s="122">
        <v>15</v>
      </c>
      <c r="S8" s="12">
        <v>6</v>
      </c>
      <c r="T8" s="16"/>
      <c r="U8" s="14"/>
      <c r="V8" s="44">
        <v>10</v>
      </c>
      <c r="W8" s="123">
        <v>15</v>
      </c>
      <c r="X8" s="16"/>
      <c r="Y8" s="14"/>
      <c r="Z8" s="258">
        <f>T9+P9+L9+D9+X9</f>
        <v>9</v>
      </c>
      <c r="AA8" s="306">
        <f>Z8+Z10</f>
        <v>9</v>
      </c>
      <c r="AB8" s="207">
        <f>J8+J9+L8+N8+N9+P8+D8+B8+B9+R8+R9+T8+V8+V9+X8</f>
        <v>146</v>
      </c>
      <c r="AC8" s="209">
        <f>K9+K8+M8+O9+O8+U8+E8+C8+C9+S8+S9+Q8+W8+W9+Y8</f>
        <v>89</v>
      </c>
      <c r="AD8" s="207">
        <f>AB8+AB10</f>
        <v>146</v>
      </c>
      <c r="AE8" s="209">
        <f>AC8+AC10</f>
        <v>89</v>
      </c>
      <c r="AF8" s="201" t="s">
        <v>200</v>
      </c>
      <c r="AH8" s="185">
        <f>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+IF(V8&gt;W8,1,0)+IF(V9&gt;W9,1,0)+IF(X8&gt;Y8,1,0)+IF(V10&gt;W10,1,0)+IF(V11&gt;W11,1,0)+IF(X10&gt;Y10,1,0)+IF(B8&gt;C8,1,0)+IF(B9&gt;C9,1,0)+IF(D8&gt;E8,1,0)+IF(B10&gt;C10,1,0)+IF(B11&gt;C11,1,0)+IF(D10&gt;E10,1,0)</f>
        <v>8</v>
      </c>
      <c r="AI8" s="183">
        <f>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+IF(V8&lt;W8,1,0)+IF(V9&lt;W9,1,0)+IF(X8&lt;Y8,1,0)+IF(V10&lt;W10,1,0)+IF(V11&lt;W11,1,0)+IF(X10&lt;Y10,1,0)+IF(B8&lt;C8,1,0)+IF(B9&lt;C9,1,0)+IF(D8&lt;E8,1,0)+IF(B10&lt;C10,1,0)+IF(B11&lt;C11,1,0)+IF(D10&lt;E10,1,0)</f>
        <v>2</v>
      </c>
      <c r="AJ8" s="183">
        <f t="shared" ref="AJ8" si="0">AH8/AI8</f>
        <v>4</v>
      </c>
      <c r="AK8" s="184">
        <f t="shared" ref="AK8" si="1">AD8/AE8</f>
        <v>1.6404494382022472</v>
      </c>
    </row>
    <row r="9" spans="1:37" ht="15.75" thickBot="1" x14ac:dyDescent="0.3">
      <c r="A9" s="215"/>
      <c r="B9" s="17">
        <f>G5</f>
        <v>15</v>
      </c>
      <c r="C9" s="18">
        <f>F5</f>
        <v>4</v>
      </c>
      <c r="D9" s="275">
        <f>IF(AND(B8=0,B9=0),0,1)*0+IF(AND(B8&gt;C8,B9&gt;C9),1,0)*2+IF(AND(B8&lt;C8,B9&lt;C9),1,0)*IF(AND(B8=0,B9=0),0,1)+IF(D8&gt;E8,1,0)*2+IF(D8&lt;E8,1,0)*1</f>
        <v>2</v>
      </c>
      <c r="E9" s="276"/>
      <c r="F9" s="299"/>
      <c r="G9" s="300"/>
      <c r="H9" s="300"/>
      <c r="I9" s="301"/>
      <c r="J9" s="19">
        <v>15</v>
      </c>
      <c r="K9" s="20">
        <v>13</v>
      </c>
      <c r="L9" s="275">
        <f>IF(AND(J8=0,J9=0),0,1)*0+IF(AND(J8&gt;K8,J9&gt;K9),1,0)*2+IF(AND(J8&lt;K8,J9&lt;K9),1,0)*IF(AND(J8=0,J9=0),0,1)+IF(L8&gt;M8,1,0)*2+IF(L8&lt;M8,1,0)*1</f>
        <v>2</v>
      </c>
      <c r="M9" s="276"/>
      <c r="N9" s="19">
        <v>15</v>
      </c>
      <c r="O9" s="20">
        <v>6</v>
      </c>
      <c r="P9" s="275">
        <f>IF(AND(N8=0,N9=0),0,1)*0+IF(AND(N8&gt;O8,N9&gt;O9),1,0)*2+IF(AND(N8&lt;O8,N9&lt;O9),1,0)*IF(AND(N8=0,N9=0),0,1)+IF(P8&gt;Q8,1,0)*2+IF(P8&lt;Q8,1,0)*1</f>
        <v>2</v>
      </c>
      <c r="Q9" s="276"/>
      <c r="R9" s="21">
        <v>15</v>
      </c>
      <c r="S9" s="20">
        <v>2</v>
      </c>
      <c r="T9" s="275">
        <f>IF(AND(R8=0,R9=0),0,1)*0+IF(AND(R8&gt;S8,R9&gt;S9),1,0)*2+IF(AND(R8&lt;S8,R9&lt;S9),1,0)*IF(AND(R8=0,R9=0),0,1)+IF(T8&gt;U8,1,0)*2+IF(T8&lt;U8,1,0)*1</f>
        <v>2</v>
      </c>
      <c r="U9" s="276"/>
      <c r="V9" s="20">
        <v>14</v>
      </c>
      <c r="W9" s="43">
        <v>16</v>
      </c>
      <c r="X9" s="275">
        <f>IF(AND(V8=0,V9=0),0,1)*0+IF(AND(V8&gt;W8,V9&gt;W9),1,0)*2+IF(AND(V8&lt;W8,V9&lt;W9),1,0)*IF(AND(V8=0,V9=0),0,1)+IF(X8&gt;Y8,1,0)*2+IF(X8&lt;Y8,1,0)*1</f>
        <v>1</v>
      </c>
      <c r="Y9" s="276"/>
      <c r="Z9" s="274"/>
      <c r="AA9" s="307"/>
      <c r="AB9" s="280"/>
      <c r="AC9" s="316"/>
      <c r="AD9" s="208"/>
      <c r="AE9" s="210"/>
      <c r="AF9" s="202"/>
      <c r="AH9" s="185"/>
      <c r="AI9" s="183"/>
      <c r="AJ9" s="183"/>
      <c r="AK9" s="184"/>
    </row>
    <row r="10" spans="1:37" ht="16.5" thickTop="1" thickBot="1" x14ac:dyDescent="0.3">
      <c r="A10" s="215"/>
      <c r="B10" s="22">
        <f>G6</f>
        <v>0</v>
      </c>
      <c r="C10" s="23">
        <f>F6</f>
        <v>0</v>
      </c>
      <c r="D10" s="24">
        <f>I6</f>
        <v>0</v>
      </c>
      <c r="E10" s="25">
        <f>H6</f>
        <v>0</v>
      </c>
      <c r="F10" s="299"/>
      <c r="G10" s="300"/>
      <c r="H10" s="300"/>
      <c r="I10" s="301"/>
      <c r="J10" s="26"/>
      <c r="K10" s="27"/>
      <c r="L10" s="28"/>
      <c r="M10" s="14"/>
      <c r="N10" s="26"/>
      <c r="O10" s="27"/>
      <c r="P10" s="28"/>
      <c r="Q10" s="15"/>
      <c r="R10" s="29"/>
      <c r="S10" s="27"/>
      <c r="T10" s="15"/>
      <c r="U10" s="30"/>
      <c r="V10" s="44"/>
      <c r="W10" s="123"/>
      <c r="X10" s="15"/>
      <c r="Y10" s="30"/>
      <c r="Z10" s="258">
        <f>P11+L11+D11+T11+X11</f>
        <v>0</v>
      </c>
      <c r="AA10" s="307"/>
      <c r="AB10" s="207">
        <f>J10+J11+L10+N10+N11+P10+D10+B10+B11+R10+R11+T10+V10+V11+X10</f>
        <v>0</v>
      </c>
      <c r="AC10" s="209">
        <f>K11+K10+M10+O11+O10+U10+E10+C10+C11+S10+S11+Q10+W10+W11+Y10</f>
        <v>0</v>
      </c>
      <c r="AD10" s="208"/>
      <c r="AE10" s="210"/>
      <c r="AF10" s="202"/>
      <c r="AH10" s="185"/>
      <c r="AI10" s="183"/>
      <c r="AJ10" s="183"/>
      <c r="AK10" s="184"/>
    </row>
    <row r="11" spans="1:37" ht="15.75" thickBot="1" x14ac:dyDescent="0.3">
      <c r="A11" s="216"/>
      <c r="B11" s="31">
        <f>G7</f>
        <v>0</v>
      </c>
      <c r="C11" s="32">
        <f>F7</f>
        <v>0</v>
      </c>
      <c r="D11" s="275">
        <f>IF(AND(B10=0,B11=0),0,1)*0+IF(AND(B10&gt;C10,B11&gt;C11),1,0)*2+IF(AND(B10&lt;C10,B11&lt;C11),1,0)*IF(AND(B10=0,B11=0),0,1)+IF(D10&gt;E10,1,0)*2+IF(D10&lt;E10,1,0)*1</f>
        <v>0</v>
      </c>
      <c r="E11" s="276"/>
      <c r="F11" s="312"/>
      <c r="G11" s="313"/>
      <c r="H11" s="313"/>
      <c r="I11" s="314"/>
      <c r="J11" s="33"/>
      <c r="K11" s="34"/>
      <c r="L11" s="275">
        <f>IF(AND(J10=0,J11=0),0,1)*0+IF(AND(J10&gt;K10,J11&gt;K11),1,0)*2+IF(AND(J10&lt;K10,J11&lt;K11),1,0)*IF(AND(J10=0,J11=0),0,1)+IF(L10&gt;M10,1,0)*2+IF(L10&lt;M10,1,0)*1</f>
        <v>0</v>
      </c>
      <c r="M11" s="276"/>
      <c r="N11" s="33"/>
      <c r="O11" s="34"/>
      <c r="P11" s="317">
        <f>IF(AND(N10=0,N11=0),0,1)*0+IF(AND(N10&gt;O10,N11&gt;O11),1,0)*2+IF(AND(N10&lt;O10,N11&lt;O11),1,0)*IF(AND(N10=0,N11=0),0,1)+IF(P10&gt;Q10,1,0)*2+IF(P10&lt;Q10,1,0)*1</f>
        <v>0</v>
      </c>
      <c r="Q11" s="318"/>
      <c r="R11" s="35"/>
      <c r="S11" s="34"/>
      <c r="T11" s="317">
        <f>IF(AND(R10=0,R11=0),0,1)*0+IF(AND(R10&gt;S10,R11&gt;S11),1,0)*2+IF(AND(R10&lt;S10,R11&lt;S11),1,0)*IF(AND(R10=0,R11=0),0,1)+IF(T10&gt;U10,1,0)*2+IF(T10&lt;U10,1,0)*1</f>
        <v>0</v>
      </c>
      <c r="U11" s="318"/>
      <c r="V11" s="15"/>
      <c r="W11" s="124"/>
      <c r="X11" s="317">
        <f>IF(AND(V10=0,V11=0),0,1)*0+IF(AND(V10&gt;W10,V11&gt;W11),1,0)*2+IF(AND(V10&lt;W10,V11&lt;W11),1,0)*IF(AND(V10=0,V11=0),0,1)+IF(X10&gt;Y10,1,0)*2+IF(X10&lt;Y10,1,0)*1</f>
        <v>0</v>
      </c>
      <c r="Y11" s="318"/>
      <c r="Z11" s="274"/>
      <c r="AA11" s="315"/>
      <c r="AB11" s="280"/>
      <c r="AC11" s="316"/>
      <c r="AD11" s="217"/>
      <c r="AE11" s="218"/>
      <c r="AF11" s="203"/>
      <c r="AH11" s="185"/>
      <c r="AI11" s="183"/>
      <c r="AJ11" s="183"/>
      <c r="AK11" s="184"/>
    </row>
    <row r="12" spans="1:37" ht="16.5" thickTop="1" thickBot="1" x14ac:dyDescent="0.3">
      <c r="A12" s="214" t="s">
        <v>67</v>
      </c>
      <c r="B12" s="36">
        <f>K4</f>
        <v>14</v>
      </c>
      <c r="C12" s="12">
        <f>J4</f>
        <v>16</v>
      </c>
      <c r="D12" s="37">
        <f>M4</f>
        <v>11</v>
      </c>
      <c r="E12" s="14">
        <f>L4</f>
        <v>4</v>
      </c>
      <c r="F12" s="38">
        <f>K8</f>
        <v>15</v>
      </c>
      <c r="G12" s="39">
        <f>J8</f>
        <v>17</v>
      </c>
      <c r="H12" s="40">
        <f>M8</f>
        <v>0</v>
      </c>
      <c r="I12" s="15">
        <f>L8</f>
        <v>0</v>
      </c>
      <c r="J12" s="296"/>
      <c r="K12" s="297"/>
      <c r="L12" s="297"/>
      <c r="M12" s="298"/>
      <c r="N12" s="36">
        <v>5</v>
      </c>
      <c r="O12" s="12">
        <v>15</v>
      </c>
      <c r="P12" s="13"/>
      <c r="Q12" s="15"/>
      <c r="R12" s="122">
        <v>15</v>
      </c>
      <c r="S12" s="12">
        <v>12</v>
      </c>
      <c r="T12" s="15"/>
      <c r="U12" s="41"/>
      <c r="V12" s="38">
        <v>5</v>
      </c>
      <c r="W12" s="126">
        <v>15</v>
      </c>
      <c r="X12" s="15"/>
      <c r="Y12" s="41"/>
      <c r="Z12" s="258">
        <f>P13+H13+D13+T13+X13</f>
        <v>7</v>
      </c>
      <c r="AA12" s="306">
        <f>Z12+Z14</f>
        <v>7</v>
      </c>
      <c r="AB12" s="207">
        <f>H12+F12+F13+D12+B12+B13+N12+N13+P12+R12+R13+T12+V12+V13+X12</f>
        <v>131</v>
      </c>
      <c r="AC12" s="209">
        <f>I12+G12+G13+E12+C12+C13+O13+O12+U12+S12+S13+Q12+W12+W13+Y12</f>
        <v>145</v>
      </c>
      <c r="AD12" s="207">
        <f>AB12+AB14</f>
        <v>131</v>
      </c>
      <c r="AE12" s="209">
        <f>AC12+AC14</f>
        <v>145</v>
      </c>
      <c r="AF12" s="201" t="s">
        <v>202</v>
      </c>
      <c r="AH12" s="185">
        <f>IF(B12&gt;C12,1,0)+IF(B13&gt;C13,1,0)+IF(D12&gt;E12,1,0)+IF(B14&gt;C14,1,0)+IF(B15&gt;C15,1,0)+IF(D14&gt;E14,1,0)+IF(N12&gt;O12,1,0)+IF(N13&gt;O13,1,0)+IF(P12&gt;Q12,1,0)+IF(N14&gt;O14,1,0)+IF(N15&gt;O15,1,0)+IF(P14&gt;Q14,1,0)+IF(R12&gt;S12,1,0)+IF(R13&gt;S13,1,0)+IF(T12&gt;U12,1,0)+IF(R14&gt;S14,1,0)+IF(R15&gt;S15,1,0)+IF(T14&gt;U14,1,0)+IF(V12&gt;W12,1,0)+IF(V13&gt;W13,1,0)+IF(X12&gt;Y12,1,0)+IF(V14&gt;W14,1,0)+IF(V15&gt;W15,1,0)+IF(X14&gt;Y14,1,0)+IF(F12&gt;G12,1,0)+IF(F13&gt;G13,1,0)+IF(H12&gt;I12,1,0)+IF(F14&gt;G14,1,0)+IF(F15&gt;G15,1,0)+IF(H14&gt;I14,1,0)</f>
        <v>4</v>
      </c>
      <c r="AI12" s="183">
        <f>IF(B12&lt;C12,1,0)+IF(B13&lt;C13,1,0)+IF(D12&lt;E12,1,0)+IF(B14&lt;C14,1,0)+IF(B15&lt;C15,1,0)+IF(D14&lt;E14,1,0)+IF(N12&lt;O12,1,0)+IF(N13&lt;O13,1,0)+IF(P12&lt;Q12,1,0)+IF(N14&lt;O14,1,0)+IF(N15&lt;O15,1,0)+IF(P14&lt;Q14,1,0)+IF(R12&lt;S12,1,0)+IF(R13&lt;S13,1,0)+IF(T12&lt;U12,1,0)+IF(R14&lt;S14,1,0)+IF(R15&lt;S15,1,0)+IF(T14&lt;U14,1,0)+IF(V12&lt;W12,1,0)+IF(V13&lt;W13,1,0)+IF(X12&lt;Y12,1,0)+IF(V14&lt;W14,1,0)+IF(V15&lt;W15,1,0)+IF(X14&lt;Y14,1,0)+IF(F12&lt;G12,1,0)+IF(F13&lt;G13,1,0)+IF(H12&lt;I12,1,0)+IF(F14&lt;G14,1,0)+IF(F15&lt;G15,1,0)+IF(H14&lt;I14,1,0)</f>
        <v>7</v>
      </c>
      <c r="AJ12" s="183">
        <f t="shared" ref="AJ12" si="2">AH12/AI12</f>
        <v>0.5714285714285714</v>
      </c>
      <c r="AK12" s="184">
        <f t="shared" ref="AK12" si="3">AD12/AE12</f>
        <v>0.90344827586206899</v>
      </c>
    </row>
    <row r="13" spans="1:37" ht="15.75" thickBot="1" x14ac:dyDescent="0.3">
      <c r="A13" s="215"/>
      <c r="B13" s="19">
        <f>K5</f>
        <v>15</v>
      </c>
      <c r="C13" s="20">
        <f>J5</f>
        <v>12</v>
      </c>
      <c r="D13" s="275">
        <f>IF(AND(B12=0,B13=0),0,1)*0+IF(AND(B12&gt;C12,B13&gt;C13),1,0)*2+IF(AND(B12&lt;C12,B13&lt;C13),1,0)*IF(AND(B12=0,B13=0),0,1)+IF(D12&gt;E12,1,0)*2+IF(D12&lt;E12,1,0)*1</f>
        <v>2</v>
      </c>
      <c r="E13" s="276"/>
      <c r="F13" s="42">
        <f>K9</f>
        <v>13</v>
      </c>
      <c r="G13" s="43">
        <f>J9</f>
        <v>15</v>
      </c>
      <c r="H13" s="275">
        <f>IF(AND(F12=0,F13=0),0,1)*0+IF(AND(F12&gt;G12,F13&gt;G13),1,0)*2+IF(AND(F12&lt;G12,F13&lt;G13),1,0)*IF(AND(F12=0,F13=0),0,1)+IF(H12&gt;I12,1,0)*2+IF(H12&lt;I12,1,0)*1</f>
        <v>1</v>
      </c>
      <c r="I13" s="276"/>
      <c r="J13" s="299"/>
      <c r="K13" s="300"/>
      <c r="L13" s="300"/>
      <c r="M13" s="301"/>
      <c r="N13" s="19">
        <v>9</v>
      </c>
      <c r="O13" s="20">
        <v>15</v>
      </c>
      <c r="P13" s="275">
        <f>IF(AND(N12=0,N13=0),0,1)*0+IF(AND(N12&gt;O12,N13&gt;O13),1,0)*2+IF(AND(N12&lt;O12,N13&lt;O13),1,0)*IF(AND(N12=0,N13=0),0,1)+IF(P12&gt;Q12,1,0)*2+IF(P12&lt;Q12,1,0)*1</f>
        <v>1</v>
      </c>
      <c r="Q13" s="276"/>
      <c r="R13" s="21">
        <v>15</v>
      </c>
      <c r="S13" s="20">
        <v>8</v>
      </c>
      <c r="T13" s="275">
        <f>IF(AND(R12=0,R13=0),0,1)*0+IF(AND(R12&gt;S12,R13&gt;S13),1,0)*2+IF(AND(R12&lt;S12,R13&lt;S13),1,0)*IF(AND(R12=0,R13=0),0,1)+IF(T12&gt;U12,1,0)*2+IF(T12&lt;U12,1,0)*1</f>
        <v>2</v>
      </c>
      <c r="U13" s="276"/>
      <c r="V13" s="20">
        <v>14</v>
      </c>
      <c r="W13" s="43">
        <v>16</v>
      </c>
      <c r="X13" s="275">
        <f>IF(AND(V12=0,V13=0),0,1)*0+IF(AND(V12&gt;W12,V13&gt;W13),1,0)*2+IF(AND(V12&lt;W12,V13&lt;W13),1,0)*IF(AND(V12=0,V13=0),0,1)+IF(X12&gt;Y12,1,0)*2+IF(X12&lt;Y12,1,0)*1</f>
        <v>1</v>
      </c>
      <c r="Y13" s="276"/>
      <c r="Z13" s="274"/>
      <c r="AA13" s="307"/>
      <c r="AB13" s="280"/>
      <c r="AC13" s="316"/>
      <c r="AD13" s="208"/>
      <c r="AE13" s="210"/>
      <c r="AF13" s="202"/>
      <c r="AH13" s="185"/>
      <c r="AI13" s="183"/>
      <c r="AJ13" s="183"/>
      <c r="AK13" s="184"/>
    </row>
    <row r="14" spans="1:37" ht="16.5" thickTop="1" thickBot="1" x14ac:dyDescent="0.3">
      <c r="A14" s="215"/>
      <c r="B14" s="26">
        <f>K6</f>
        <v>0</v>
      </c>
      <c r="C14" s="27">
        <f>J6</f>
        <v>0</v>
      </c>
      <c r="D14" s="28">
        <f>M6</f>
        <v>0</v>
      </c>
      <c r="E14" s="14">
        <f>L6</f>
        <v>0</v>
      </c>
      <c r="F14" s="44">
        <f>K10</f>
        <v>0</v>
      </c>
      <c r="G14" s="45">
        <f>J10</f>
        <v>0</v>
      </c>
      <c r="H14" s="46">
        <f>M10</f>
        <v>0</v>
      </c>
      <c r="I14" s="15">
        <f>L10</f>
        <v>0</v>
      </c>
      <c r="J14" s="299"/>
      <c r="K14" s="300"/>
      <c r="L14" s="300"/>
      <c r="M14" s="301"/>
      <c r="N14" s="26"/>
      <c r="O14" s="27"/>
      <c r="P14" s="28"/>
      <c r="Q14" s="15"/>
      <c r="R14" s="29"/>
      <c r="S14" s="27"/>
      <c r="T14" s="15"/>
      <c r="U14" s="30"/>
      <c r="V14" s="44"/>
      <c r="W14" s="123"/>
      <c r="X14" s="15"/>
      <c r="Y14" s="30"/>
      <c r="Z14" s="258">
        <f>P15+H15+D15+T15+X15</f>
        <v>0</v>
      </c>
      <c r="AA14" s="307"/>
      <c r="AB14" s="207">
        <f>H14+F14+F15+D14+B14+B15+N14+N15+P14+R14+R15+T14+V14+V15+X14</f>
        <v>0</v>
      </c>
      <c r="AC14" s="209">
        <f>I14+G14+G15+E14+C14+C15+O15+O14+U14+S14+S15+Q14+W14+W15+Y14</f>
        <v>0</v>
      </c>
      <c r="AD14" s="208"/>
      <c r="AE14" s="210"/>
      <c r="AF14" s="202"/>
      <c r="AH14" s="185"/>
      <c r="AI14" s="183"/>
      <c r="AJ14" s="183"/>
      <c r="AK14" s="184"/>
    </row>
    <row r="15" spans="1:37" ht="15.75" thickBot="1" x14ac:dyDescent="0.3">
      <c r="A15" s="216"/>
      <c r="B15" s="33">
        <f>K7</f>
        <v>0</v>
      </c>
      <c r="C15" s="34">
        <f>J7</f>
        <v>0</v>
      </c>
      <c r="D15" s="275">
        <f>IF(AND(B14=0,B15=0),0,1)*0+IF(AND(B14&gt;C14,B15&gt;C15),1,0)*2+IF(AND(B14&lt;C14,B15&lt;C15),1,0)*IF(AND(B14=0,B15=0),0,1)+IF(D14&gt;E14,1,0)*2+IF(D14&lt;E14,1,0)*1</f>
        <v>0</v>
      </c>
      <c r="E15" s="276"/>
      <c r="F15" s="34">
        <f>K11</f>
        <v>0</v>
      </c>
      <c r="G15" s="47">
        <f>J11</f>
        <v>0</v>
      </c>
      <c r="H15" s="275">
        <f>IF(AND(F14=0,F15=0),0,1)*0+IF(AND(F14&gt;G14,F15&gt;G15),1,0)*2+IF(AND(F14&lt;G14,F15&lt;G15),1,0)*IF(AND(F14=0,F15=0),0,1)+IF(H14&gt;I14,1,0)*2+IF(H14&lt;I14,1,0)*1</f>
        <v>0</v>
      </c>
      <c r="I15" s="276"/>
      <c r="J15" s="312"/>
      <c r="K15" s="313"/>
      <c r="L15" s="313"/>
      <c r="M15" s="314"/>
      <c r="N15" s="33"/>
      <c r="O15" s="34"/>
      <c r="P15" s="275">
        <f>IF(AND(N14=0,N15=0),0,1)*0+IF(AND(N14&gt;O14,N15&gt;O15),1,0)*2+IF(AND(N14&lt;O14,N15&lt;O15),1,0)*IF(AND(N14=0,N15=0),0,1)+IF(P14&gt;Q14,1,0)*2+IF(P14&lt;Q14,1,0)*1</f>
        <v>0</v>
      </c>
      <c r="Q15" s="276"/>
      <c r="R15" s="35"/>
      <c r="S15" s="34"/>
      <c r="T15" s="275">
        <f>IF(AND(R14=0,R15=0),0,1)*0+IF(AND(R14&gt;S14,R15&gt;S15),1,0)*2+IF(AND(R14&lt;S14,R15&lt;S15),1,0)*IF(AND(R14=0,R15=0),0,1)+IF(T14&gt;U14,1,0)*2+IF(T14&lt;U14,1,0)*1</f>
        <v>0</v>
      </c>
      <c r="U15" s="276"/>
      <c r="V15" s="15"/>
      <c r="W15" s="124"/>
      <c r="X15" s="275">
        <f>IF(AND(V14=0,V15=0),0,1)*0+IF(AND(V14&gt;W14,V15&gt;W15),1,0)*2+IF(AND(V14&lt;W14,V15&lt;W15),1,0)*IF(AND(V14=0,V15=0),0,1)+IF(X14&gt;Y14,1,0)*2+IF(X14&lt;Y14,1,0)*1</f>
        <v>0</v>
      </c>
      <c r="Y15" s="276"/>
      <c r="Z15" s="274"/>
      <c r="AA15" s="315"/>
      <c r="AB15" s="280"/>
      <c r="AC15" s="316"/>
      <c r="AD15" s="217"/>
      <c r="AE15" s="218"/>
      <c r="AF15" s="203"/>
      <c r="AH15" s="185"/>
      <c r="AI15" s="183"/>
      <c r="AJ15" s="183"/>
      <c r="AK15" s="184"/>
    </row>
    <row r="16" spans="1:37" ht="16.5" thickTop="1" thickBot="1" x14ac:dyDescent="0.3">
      <c r="A16" s="214" t="s">
        <v>68</v>
      </c>
      <c r="B16" s="36">
        <f>O4</f>
        <v>15</v>
      </c>
      <c r="C16" s="12">
        <f>N4</f>
        <v>5</v>
      </c>
      <c r="D16" s="37">
        <f>Q4</f>
        <v>0</v>
      </c>
      <c r="E16" s="48">
        <f>P4</f>
        <v>0</v>
      </c>
      <c r="F16" s="38">
        <f>O8</f>
        <v>7</v>
      </c>
      <c r="G16" s="39">
        <f>N8</f>
        <v>15</v>
      </c>
      <c r="H16" s="40">
        <f>Q8</f>
        <v>0</v>
      </c>
      <c r="I16" s="49">
        <f>P8</f>
        <v>0</v>
      </c>
      <c r="J16" s="36">
        <f>O12</f>
        <v>15</v>
      </c>
      <c r="K16" s="12">
        <f>N12</f>
        <v>5</v>
      </c>
      <c r="L16" s="37">
        <f>Q12</f>
        <v>0</v>
      </c>
      <c r="M16" s="48">
        <f>P12</f>
        <v>0</v>
      </c>
      <c r="N16" s="296"/>
      <c r="O16" s="297"/>
      <c r="P16" s="297"/>
      <c r="Q16" s="298"/>
      <c r="R16" s="50">
        <v>15</v>
      </c>
      <c r="S16" s="51">
        <v>9</v>
      </c>
      <c r="T16" s="52">
        <v>11</v>
      </c>
      <c r="U16" s="53">
        <v>9</v>
      </c>
      <c r="V16" s="50">
        <v>9</v>
      </c>
      <c r="W16" s="8">
        <v>15</v>
      </c>
      <c r="X16" s="52"/>
      <c r="Y16" s="53"/>
      <c r="Z16" s="258">
        <f>H17+D17+L17+T17+X17</f>
        <v>8</v>
      </c>
      <c r="AA16" s="306">
        <f>Z16+Z18</f>
        <v>8</v>
      </c>
      <c r="AB16" s="207">
        <f>J16+J17+L16+B16+B17+D16+F16+F17+H16+R16+R17+T16+V16+V17+X16</f>
        <v>124</v>
      </c>
      <c r="AC16" s="209">
        <f>K17+K16+M16+C17+C16+E16+I16+G16+G17+S16+S17+U16+W16+W17+Y16</f>
        <v>115</v>
      </c>
      <c r="AD16" s="207">
        <f>AB16+AB18</f>
        <v>124</v>
      </c>
      <c r="AE16" s="209">
        <f>AC16+AC18</f>
        <v>115</v>
      </c>
      <c r="AF16" s="201" t="s">
        <v>201</v>
      </c>
      <c r="AH16" s="185">
        <f>IF(J16&gt;K16,1,0)+IF(J17&gt;K17,1,0)+IF(L16&gt;M16,1,0)+IF(J18&gt;K18,1,0)+IF(J19&gt;K19,1,0)+IF(L18&gt;M18,1,0)+IF(B16&gt;C16,1,0)+IF(B17&gt;C17,1,0)+IF(D16&gt;E16,1,0)+IF(B18&gt;C18,1,0)+IF(B19&gt;C19,1,0)+IF(D18&gt;E18,1,0)+IF(R16&gt;S16,1,0)+IF(R17&gt;S17,1,0)+IF(T16&gt;U16,1,0)+IF(R18&gt;S18,1,0)+IF(R19&gt;S19,1,0)+IF(T18&gt;U18,1,0)+IF(V16&gt;W16,1,0)+IF(V17&gt;W17,1,0)+IF(X16&gt;Y16,1,0)+IF(V18&gt;W18,1,0)+IF(V19&gt;W19,1,0)+IF(X18&gt;Y18,1,0)+IF(F16&gt;G16,1,0)+IF(F17&gt;G17,1,0)+IF(H16&gt;I16,1,0)+IF(F18&gt;G18,1,0)+IF(F19&gt;G19,1,0)+IF(H18&gt;I18,1,0)</f>
        <v>6</v>
      </c>
      <c r="AI16" s="183">
        <f>IF(J16&lt;K16,1,0)+IF(J17&lt;K17,1,0)+IF(L16&lt;M16,1,0)+IF(J18&lt;K18,1,0)+IF(J19&lt;K19,1,0)+IF(L18&lt;M18,1,0)+IF(B16&lt;C16,1,0)+IF(B17&lt;C17,1,0)+IF(D16&lt;E16,1,0)+IF(B18&lt;C18,1,0)+IF(B19&lt;C19,1,0)+IF(D18&lt;E18,1,0)+IF(R16&lt;S16,1,0)+IF(R17&lt;S17,1,0)+IF(T16&lt;U16,1,0)+IF(R18&lt;S18,1,0)+IF(R19&lt;S19,1,0)+IF(T18&lt;U18,1,0)+IF(V16&lt;W16,1,0)+IF(V17&lt;W17,1,0)+IF(X16&lt;Y16,1,0)+IF(V18&lt;W18,1,0)+IF(V19&lt;W19,1,0)+IF(X18&lt;Y18,1,0)+IF(F16&lt;G16,1,0)+IF(F17&lt;G17,1,0)+IF(H16&lt;I16,1,0)+IF(F18&lt;G18,1,0)+IF(F19&lt;G19,1,0)+IF(H18&lt;I18,1,0)</f>
        <v>5</v>
      </c>
      <c r="AJ16" s="183">
        <f t="shared" ref="AJ16" si="4">AH16/AI16</f>
        <v>1.2</v>
      </c>
      <c r="AK16" s="184">
        <f t="shared" ref="AK16" si="5">AD16/AE16</f>
        <v>1.0782608695652174</v>
      </c>
    </row>
    <row r="17" spans="1:37" ht="15.75" thickBot="1" x14ac:dyDescent="0.3">
      <c r="A17" s="215"/>
      <c r="B17" s="19">
        <f>O5</f>
        <v>15</v>
      </c>
      <c r="C17" s="20">
        <f>N5</f>
        <v>3</v>
      </c>
      <c r="D17" s="275">
        <f>IF(AND(B16=0,B17=0),0,1)*0+IF(AND(B16&gt;C16,B17&gt;C17),1,0)*2+IF(AND(B16&lt;C16,B17&lt;C17),1,0)*IF(AND(B16=0,B17=0),0,1)+IF(D16&gt;E16,1,0)*2+IF(D16&lt;E16,1,0)*1</f>
        <v>2</v>
      </c>
      <c r="E17" s="276"/>
      <c r="F17" s="20">
        <f>O9</f>
        <v>6</v>
      </c>
      <c r="G17" s="43">
        <f>N9</f>
        <v>15</v>
      </c>
      <c r="H17" s="275">
        <f>IF(AND(F16=0,F17=0),0,1)*0+IF(AND(F16&gt;G16,F17&gt;G17),1,0)*2+IF(AND(F16&lt;G16,F17&lt;G17),1,0)*IF(AND(F16=0,F17=0),0,1)+IF(H16&gt;I16,1,0)*2+IF(H16&lt;I16,1,0)*1</f>
        <v>1</v>
      </c>
      <c r="I17" s="276"/>
      <c r="J17" s="19">
        <f>O13</f>
        <v>15</v>
      </c>
      <c r="K17" s="20">
        <f>N13</f>
        <v>9</v>
      </c>
      <c r="L17" s="275">
        <f>IF(AND(J16=0,J17=0),0,1)*0+IF(AND(J16&gt;K16,J17&gt;K17),1,0)*2+IF(AND(J16&lt;K16,J17&lt;K17),1,0)*IF(AND(J16=0,J17=0),0,1)+IF(L16&gt;M16,1,0)*2+IF(L16&lt;M16,1,0)*1</f>
        <v>2</v>
      </c>
      <c r="M17" s="276"/>
      <c r="N17" s="299"/>
      <c r="O17" s="300"/>
      <c r="P17" s="300"/>
      <c r="Q17" s="301"/>
      <c r="R17" s="54">
        <v>13</v>
      </c>
      <c r="S17" s="55">
        <v>15</v>
      </c>
      <c r="T17" s="275">
        <f>IF(AND(R16=0,R17=0),0,1)*0+IF(AND(R16&gt;S16,R17&gt;S17),1,0)*2+IF(AND(R16&lt;S16,R17&lt;S17),1,0)*IF(AND(R16=0,R17=0),0,1)+IF(T16&gt;U16,1,0)*2+IF(T16&lt;U16,1,0)*1</f>
        <v>2</v>
      </c>
      <c r="U17" s="276"/>
      <c r="V17" s="55">
        <v>3</v>
      </c>
      <c r="W17" s="18">
        <v>15</v>
      </c>
      <c r="X17" s="275">
        <f>IF(AND(V16=0,V17=0),0,1)*0+IF(AND(V16&gt;W16,V17&gt;W17),1,0)*2+IF(AND(V16&lt;W16,V17&lt;W17),1,0)*IF(AND(V16=0,V17=0),0,1)+IF(X16&gt;Y16,1,0)*2+IF(X16&lt;Y16,1,0)*1</f>
        <v>1</v>
      </c>
      <c r="Y17" s="276"/>
      <c r="Z17" s="274"/>
      <c r="AA17" s="307"/>
      <c r="AB17" s="280"/>
      <c r="AC17" s="316"/>
      <c r="AD17" s="208"/>
      <c r="AE17" s="210"/>
      <c r="AF17" s="202"/>
      <c r="AH17" s="185"/>
      <c r="AI17" s="183"/>
      <c r="AJ17" s="183"/>
      <c r="AK17" s="184"/>
    </row>
    <row r="18" spans="1:37" ht="16.5" thickTop="1" thickBot="1" x14ac:dyDescent="0.3">
      <c r="A18" s="215"/>
      <c r="B18" s="26">
        <f>O6</f>
        <v>0</v>
      </c>
      <c r="C18" s="27">
        <f>N6</f>
        <v>0</v>
      </c>
      <c r="D18" s="56">
        <f>Q6</f>
        <v>0</v>
      </c>
      <c r="E18" s="14">
        <f>P6</f>
        <v>0</v>
      </c>
      <c r="F18" s="44">
        <f>O10</f>
        <v>0</v>
      </c>
      <c r="G18" s="45">
        <f>N10</f>
        <v>0</v>
      </c>
      <c r="H18" s="57">
        <f>Q10</f>
        <v>0</v>
      </c>
      <c r="I18" s="15">
        <f>P10</f>
        <v>0</v>
      </c>
      <c r="J18" s="26">
        <f>O14</f>
        <v>0</v>
      </c>
      <c r="K18" s="27">
        <f>N14</f>
        <v>0</v>
      </c>
      <c r="L18" s="56">
        <f>Q14</f>
        <v>0</v>
      </c>
      <c r="M18" s="14">
        <f>P14</f>
        <v>0</v>
      </c>
      <c r="N18" s="299"/>
      <c r="O18" s="300"/>
      <c r="P18" s="300"/>
      <c r="Q18" s="301"/>
      <c r="R18" s="58"/>
      <c r="S18" s="59"/>
      <c r="T18" s="60"/>
      <c r="U18" s="61"/>
      <c r="V18" s="22"/>
      <c r="W18" s="23"/>
      <c r="X18" s="60"/>
      <c r="Y18" s="61"/>
      <c r="Z18" s="258">
        <f>D19+H19+L19+T19+X19</f>
        <v>0</v>
      </c>
      <c r="AA18" s="307"/>
      <c r="AB18" s="207">
        <f>F19+J19+R18+R19+T18+J18+L18+B18+D18+F18+H18+B19+V18+V19+X18</f>
        <v>0</v>
      </c>
      <c r="AC18" s="209">
        <f>K18+M18+C18+E18+I18+G18+C19+G19+K19+S18+S19+U18+W18+W19+Y18</f>
        <v>0</v>
      </c>
      <c r="AD18" s="208"/>
      <c r="AE18" s="210"/>
      <c r="AF18" s="202"/>
      <c r="AH18" s="185"/>
      <c r="AI18" s="183"/>
      <c r="AJ18" s="183"/>
      <c r="AK18" s="184"/>
    </row>
    <row r="19" spans="1:37" ht="15.75" thickBot="1" x14ac:dyDescent="0.3">
      <c r="A19" s="216"/>
      <c r="B19" s="33">
        <f>O7</f>
        <v>0</v>
      </c>
      <c r="C19" s="34">
        <f>N7</f>
        <v>0</v>
      </c>
      <c r="D19" s="275">
        <f>IF(AND(B18=0,B19=0),0,1)*0+IF(AND(B18&gt;C18,B19&gt;C19),1,0)*2+IF(AND(B18&lt;C18,B19&lt;C19),1,0)*IF(AND(B18=0,B19=0),0,1)+IF(D18&gt;E18,1,0)*2+IF(D18&lt;E18,1,0)*1</f>
        <v>0</v>
      </c>
      <c r="E19" s="276"/>
      <c r="F19" s="34">
        <f>O11</f>
        <v>0</v>
      </c>
      <c r="G19" s="47">
        <f>N11</f>
        <v>0</v>
      </c>
      <c r="H19" s="275">
        <f>IF(AND(F18=0,F19=0),0,1)*0+IF(AND(F18&gt;G18,F19&gt;G19),1,0)*2+IF(AND(F18&lt;G18,F19&lt;G19),1,0)*IF(AND(F18=0,F19=0),0,1)+IF(H18&gt;I18,1,0)*2+IF(H18&lt;I18,1,0)*1</f>
        <v>0</v>
      </c>
      <c r="I19" s="276"/>
      <c r="J19" s="33">
        <f>O15</f>
        <v>0</v>
      </c>
      <c r="K19" s="34">
        <f>N15</f>
        <v>0</v>
      </c>
      <c r="L19" s="275">
        <f>IF(AND(J18=0,J19=0),0,1)*0+IF(AND(J18&gt;K18,J19&gt;K19),1,0)*2+IF(AND(J18&lt;K18,J19&lt;K19),1,0)*IF(AND(J18=0,J19=0),0,1)+IF(L18&gt;M18,1,0)*2+IF(L18&lt;M18,1,0)*1</f>
        <v>0</v>
      </c>
      <c r="M19" s="276"/>
      <c r="N19" s="312"/>
      <c r="O19" s="313"/>
      <c r="P19" s="313"/>
      <c r="Q19" s="314"/>
      <c r="R19" s="62"/>
      <c r="S19" s="63"/>
      <c r="T19" s="275">
        <f>IF(AND(R18=0,R19=0),0,1)*0+IF(AND(R18&gt;S18,R19&gt;S19),1,0)*2+IF(AND(R18&lt;S18,R19&lt;S19),1,0)*IF(AND(R18=0,R19=0),0,1)+IF(T18&gt;U18,1,0)*2+IF(T18&lt;U18,1,0)*1</f>
        <v>0</v>
      </c>
      <c r="U19" s="276"/>
      <c r="V19" s="63"/>
      <c r="W19" s="32"/>
      <c r="X19" s="275">
        <f>IF(AND(V18=0,V19=0),0,1)*0+IF(AND(V18&gt;W18,V19&gt;W19),1,0)*2+IF(AND(V18&lt;W18,V19&lt;W19),1,0)*IF(AND(V18=0,V19=0),0,1)+IF(X18&gt;Y18,1,0)*2+IF(X18&lt;Y18,1,0)*1</f>
        <v>0</v>
      </c>
      <c r="Y19" s="276"/>
      <c r="Z19" s="305"/>
      <c r="AA19" s="315"/>
      <c r="AB19" s="217"/>
      <c r="AC19" s="218"/>
      <c r="AD19" s="217"/>
      <c r="AE19" s="218"/>
      <c r="AF19" s="203"/>
      <c r="AH19" s="185"/>
      <c r="AI19" s="183"/>
      <c r="AJ19" s="183"/>
      <c r="AK19" s="184"/>
    </row>
    <row r="20" spans="1:37" ht="16.5" thickTop="1" thickBot="1" x14ac:dyDescent="0.3">
      <c r="A20" s="214" t="s">
        <v>69</v>
      </c>
      <c r="B20" s="36">
        <f>S4</f>
        <v>12</v>
      </c>
      <c r="C20" s="64">
        <f>R4</f>
        <v>15</v>
      </c>
      <c r="D20" s="40">
        <f>U4</f>
        <v>0</v>
      </c>
      <c r="E20" s="48">
        <f>T4</f>
        <v>0</v>
      </c>
      <c r="F20" s="38">
        <f>S8</f>
        <v>6</v>
      </c>
      <c r="G20" s="39">
        <f>R8</f>
        <v>15</v>
      </c>
      <c r="H20" s="40">
        <f>U8</f>
        <v>0</v>
      </c>
      <c r="I20" s="15">
        <f>T8</f>
        <v>0</v>
      </c>
      <c r="J20" s="36">
        <f>S12</f>
        <v>12</v>
      </c>
      <c r="K20" s="64">
        <f>R12</f>
        <v>15</v>
      </c>
      <c r="L20" s="40">
        <f>U12</f>
        <v>0</v>
      </c>
      <c r="M20" s="14">
        <f>T12</f>
        <v>0</v>
      </c>
      <c r="N20" s="50">
        <f>S16</f>
        <v>9</v>
      </c>
      <c r="O20" s="65">
        <f>R16</f>
        <v>15</v>
      </c>
      <c r="P20" s="9">
        <f>U16</f>
        <v>9</v>
      </c>
      <c r="Q20" s="25">
        <f>T16</f>
        <v>11</v>
      </c>
      <c r="R20" s="296"/>
      <c r="S20" s="297"/>
      <c r="T20" s="297"/>
      <c r="U20" s="298"/>
      <c r="V20" s="50">
        <v>5</v>
      </c>
      <c r="W20" s="8">
        <v>15</v>
      </c>
      <c r="X20" s="60"/>
      <c r="Y20" s="53"/>
      <c r="Z20" s="258">
        <f>P21+L21+H21+D21+X21</f>
        <v>5</v>
      </c>
      <c r="AA20" s="306">
        <f>Z20+Z22</f>
        <v>5</v>
      </c>
      <c r="AB20" s="207">
        <f>P20+N20+N21+L20+J20+J21+H20+F20+F21+D20+B20+B21+V20+V21+X20</f>
        <v>97</v>
      </c>
      <c r="AC20" s="209">
        <f>Q20+O20+O21+M20+K20+K21+I20+G20+G21+E20+C20+C21+W20+W21+Y20</f>
        <v>159</v>
      </c>
      <c r="AD20" s="207">
        <f>AB20+AB22</f>
        <v>97</v>
      </c>
      <c r="AE20" s="209">
        <f>AC20+AC22</f>
        <v>159</v>
      </c>
      <c r="AF20" s="201" t="s">
        <v>204</v>
      </c>
      <c r="AH20" s="185">
        <f>IF(J20&gt;K20,1,0)+IF(J21&gt;K21,1,0)+IF(L20&gt;M20,1,0)+IF(J22&gt;K22,1,0)+IF(J23&gt;K23,1,0)+IF(L22&gt;M22,1,0)+IF(N20&gt;O20,1,0)+IF(N21&gt;O21,1,0)+IF(P20&gt;Q20,1,0)+IF(N22&gt;O22,1,0)+IF(N23&gt;O23,1,0)+IF(P22&gt;Q22,1,0)+IF(B20&gt;C20,1,0)+IF(B21&gt;C21,1,0)+IF(D20&gt;E20,1,0)+IF(B22&gt;C22,1,0)+IF(B23&gt;C23,1,0)+IF(D22&gt;E22,1,0)+IF(V20&gt;W20,1,0)+IF(V21&gt;W21,1,0)+IF(X20&gt;Y20,1,0)+IF(V22&gt;W22,1,0)+IF(V23&gt;W23,1,0)+IF(X22&gt;Y22,1,0)+IF(F20&gt;G20,1,0)+IF(F21&gt;G21,1,0)+IF(H20&gt;I20,1,0)+IF(F22&gt;G22,1,0)+IF(F23&gt;G23,1,0)+IF(H22&gt;I22,1,0)</f>
        <v>1</v>
      </c>
      <c r="AI20" s="183">
        <f>IF(J20&lt;K20,1,0)+IF(J21&lt;K21,1,0)+IF(L20&lt;M20,1,0)+IF(J22&lt;K22,1,0)+IF(J23&lt;K23,1,0)+IF(L22&lt;M22,1,0)+IF(N20&lt;O20,1,0)+IF(N21&lt;O21,1,0)+IF(P20&lt;Q20,1,0)+IF(N22&lt;O22,1,0)+IF(N23&lt;O23,1,0)+IF(P22&lt;Q22,1,0)+IF(B20&lt;C20,1,0)+IF(B21&lt;C21,1,0)+IF(D20&lt;E20,1,0)+IF(B22&lt;C22,1,0)+IF(B23&lt;C23,1,0)+IF(D22&lt;E22,1,0)+IF(V20&lt;W20,1,0)+IF(V21&lt;W21,1,0)+IF(X20&lt;Y20,1,0)+IF(V22&lt;W22,1,0)+IF(V23&lt;W23,1,0)+IF(X22&lt;Y22,1,0)+IF(F20&lt;G20,1,0)+IF(F21&lt;G21,1,0)+IF(H20&lt;I20,1,0)+IF(F22&lt;G22,1,0)+IF(F23&lt;G23,1,0)+IF(H22&lt;I22,1,0)</f>
        <v>10</v>
      </c>
      <c r="AJ20" s="183">
        <f t="shared" ref="AJ20" si="6">AH20/AI20</f>
        <v>0.1</v>
      </c>
      <c r="AK20" s="184">
        <f t="shared" ref="AK20" si="7">AD20/AE20</f>
        <v>0.61006289308176098</v>
      </c>
    </row>
    <row r="21" spans="1:37" ht="15.75" thickBot="1" x14ac:dyDescent="0.3">
      <c r="A21" s="215"/>
      <c r="B21" s="19">
        <f>S5</f>
        <v>12</v>
      </c>
      <c r="C21" s="20">
        <f>R5</f>
        <v>15</v>
      </c>
      <c r="D21" s="275">
        <f>IF(AND(B20=0,B21=0),0,1)*0+IF(AND(B20&gt;C20,B21&gt;C21),1,0)*2+IF(AND(B20&lt;C20,B21&lt;C21),1,0)*IF(AND(B20=0,B21=0),0,1)+IF(D20&gt;E20,1,0)*2+IF(D20&lt;E20,1,0)*1</f>
        <v>1</v>
      </c>
      <c r="E21" s="276"/>
      <c r="F21" s="20">
        <f>S9</f>
        <v>2</v>
      </c>
      <c r="G21" s="43">
        <f>R9</f>
        <v>15</v>
      </c>
      <c r="H21" s="275">
        <f>IF(AND(F20=0,F21=0),0,1)*0+IF(AND(F20&gt;G20,F21&gt;G21),1,0)*2+IF(AND(F20&lt;G20,F21&lt;G21),1,0)*IF(AND(F20=0,F21=0),0,1)+IF(H20&gt;I20,1,0)*2+IF(H20&lt;I20,1,0)*1</f>
        <v>1</v>
      </c>
      <c r="I21" s="276"/>
      <c r="J21" s="19">
        <f>S13</f>
        <v>8</v>
      </c>
      <c r="K21" s="20">
        <f>R13</f>
        <v>15</v>
      </c>
      <c r="L21" s="275">
        <f>IF(AND(J20=0,J21=0),0,1)*0+IF(AND(J20&gt;K20,J21&gt;K21),1,0)*2+IF(AND(J20&lt;K20,J21&lt;K21),1,0)*IF(AND(J20=0,J21=0),0,1)+IF(L20&gt;M20,1,0)*2+IF(L20&lt;M20,1,0)*1</f>
        <v>1</v>
      </c>
      <c r="M21" s="276"/>
      <c r="N21" s="54">
        <f>S17</f>
        <v>15</v>
      </c>
      <c r="O21" s="55">
        <f>R17</f>
        <v>13</v>
      </c>
      <c r="P21" s="275">
        <f>IF(AND(N20=0,N21=0),0,1)*0+IF(AND(N20&gt;O20,N21&gt;O21),1,0)*2+IF(AND(N20&lt;O20,N21&lt;O21),1,0)*IF(AND(N20=0,N21=0),0,1)+IF(P20&gt;Q20,1,0)*2+IF(P20&lt;Q20,1,0)*1</f>
        <v>1</v>
      </c>
      <c r="Q21" s="276"/>
      <c r="R21" s="299"/>
      <c r="S21" s="300"/>
      <c r="T21" s="300"/>
      <c r="U21" s="301"/>
      <c r="V21" s="17">
        <v>7</v>
      </c>
      <c r="W21" s="127">
        <v>15</v>
      </c>
      <c r="X21" s="275">
        <f>IF(AND(V20=0,V21=0),0,1)*0+IF(AND(V20&gt;W20,V21&gt;W21),1,0)*2+IF(AND(V20&lt;W20,V21&lt;W21),1,0)*IF(AND(V20=0,V21=0),0,1)+IF(X20&gt;Y20,1,0)*2+IF(X20&lt;Y20,1,0)*1</f>
        <v>1</v>
      </c>
      <c r="Y21" s="276"/>
      <c r="Z21" s="305"/>
      <c r="AA21" s="307"/>
      <c r="AB21" s="217"/>
      <c r="AC21" s="218"/>
      <c r="AD21" s="208"/>
      <c r="AE21" s="210"/>
      <c r="AF21" s="202"/>
      <c r="AH21" s="185"/>
      <c r="AI21" s="183"/>
      <c r="AJ21" s="183"/>
      <c r="AK21" s="184"/>
    </row>
    <row r="22" spans="1:37" ht="16.5" thickTop="1" thickBot="1" x14ac:dyDescent="0.3">
      <c r="A22" s="215"/>
      <c r="B22" s="26">
        <f>S6</f>
        <v>0</v>
      </c>
      <c r="C22" s="27">
        <f>R6</f>
        <v>0</v>
      </c>
      <c r="D22" s="57">
        <f>U6</f>
        <v>0</v>
      </c>
      <c r="E22" s="14">
        <f>T6</f>
        <v>0</v>
      </c>
      <c r="F22" s="44">
        <f>S10</f>
        <v>0</v>
      </c>
      <c r="G22" s="45">
        <f>R10</f>
        <v>0</v>
      </c>
      <c r="H22" s="57">
        <f>U10</f>
        <v>0</v>
      </c>
      <c r="I22" s="15">
        <f>T10</f>
        <v>0</v>
      </c>
      <c r="J22" s="26">
        <f>S14</f>
        <v>0</v>
      </c>
      <c r="K22" s="66">
        <f>R14</f>
        <v>0</v>
      </c>
      <c r="L22" s="57">
        <f>U14</f>
        <v>0</v>
      </c>
      <c r="M22" s="14">
        <f>T14</f>
        <v>0</v>
      </c>
      <c r="N22" s="58">
        <f>S18</f>
        <v>0</v>
      </c>
      <c r="O22" s="67">
        <f>R18</f>
        <v>0</v>
      </c>
      <c r="P22" s="128">
        <f>U18</f>
        <v>0</v>
      </c>
      <c r="Q22" s="25">
        <f>T18</f>
        <v>0</v>
      </c>
      <c r="R22" s="299"/>
      <c r="S22" s="300"/>
      <c r="T22" s="300"/>
      <c r="U22" s="301"/>
      <c r="V22" s="58"/>
      <c r="W22" s="23"/>
      <c r="X22" s="60"/>
      <c r="Y22" s="61"/>
      <c r="Z22" s="258">
        <f>P23+L23+H23+D23+X23</f>
        <v>0</v>
      </c>
      <c r="AA22" s="307"/>
      <c r="AB22" s="309">
        <f>P22+N22+N23+L22+J22+J23+H22+F22+F23+D22+B22+B23+V22+V23+X22</f>
        <v>0</v>
      </c>
      <c r="AC22" s="310">
        <f>Q22+O22+O23+M22+K22+K23+I22+G22+G23+E22+C22+C23+W22+W23+Y22</f>
        <v>0</v>
      </c>
      <c r="AD22" s="208"/>
      <c r="AE22" s="210"/>
      <c r="AF22" s="202"/>
      <c r="AH22" s="185"/>
      <c r="AI22" s="183"/>
      <c r="AJ22" s="183"/>
      <c r="AK22" s="184"/>
    </row>
    <row r="23" spans="1:37" ht="16.5" thickTop="1" thickBot="1" x14ac:dyDescent="0.3">
      <c r="A23" s="216"/>
      <c r="B23" s="33">
        <f>S7</f>
        <v>0</v>
      </c>
      <c r="C23" s="34">
        <f>R7</f>
        <v>0</v>
      </c>
      <c r="D23" s="275">
        <f>IF(AND(B22=0,B23=0),0,1)*0+IF(AND(B22&gt;C22,B23&gt;C23),1,0)*2+IF(AND(B22&lt;C22,B23&lt;C23),1,0)*IF(AND(B22=0,B23=0),0,1)+IF(D22&gt;E22,1,0)*2+IF(D22&lt;E22,1,0)*1</f>
        <v>0</v>
      </c>
      <c r="E23" s="276"/>
      <c r="F23" s="34">
        <f>S11</f>
        <v>0</v>
      </c>
      <c r="G23" s="47">
        <f>R11</f>
        <v>0</v>
      </c>
      <c r="H23" s="275">
        <f>IF(AND(F22=0,F23=0),0,1)*0+IF(AND(F22&gt;G22,F23&gt;G23),1,0)*2+IF(AND(F22&lt;G22,F23&lt;G23),1,0)*IF(AND(F22=0,F23=0),0,1)+IF(H22&gt;I22,1,0)*2+IF(H22&lt;I22,1,0)*1</f>
        <v>0</v>
      </c>
      <c r="I23" s="276"/>
      <c r="J23" s="33">
        <f>S15</f>
        <v>0</v>
      </c>
      <c r="K23" s="34">
        <f>R15</f>
        <v>0</v>
      </c>
      <c r="L23" s="275">
        <f>IF(AND(J22=0,J23=0),0,1)*0+IF(AND(J22&gt;K22,J23&gt;K23),1,0)*2+IF(AND(J22&lt;K22,J23&lt;K23),1,0)*IF(AND(J22=0,J23=0),0,1)+IF(L22&gt;M22,1,0)*2+IF(L22&lt;M22,1,0)*1</f>
        <v>0</v>
      </c>
      <c r="M23" s="276"/>
      <c r="N23" s="62">
        <f>S19</f>
        <v>0</v>
      </c>
      <c r="O23" s="63">
        <f>R19</f>
        <v>0</v>
      </c>
      <c r="P23" s="275">
        <f>IF(AND(N22=0,N23=0),0,1)*0+IF(AND(N22&gt;O22,N23&gt;O23),1,0)*2+IF(AND(N22&lt;O22,N23&lt;O23),1,0)*IF(AND(N22=0,N23=0),0,1)+IF(P22&gt;Q22,1,0)*2+IF(P22&lt;Q22,1,0)*1</f>
        <v>0</v>
      </c>
      <c r="Q23" s="276"/>
      <c r="R23" s="312"/>
      <c r="S23" s="313"/>
      <c r="T23" s="313"/>
      <c r="U23" s="314"/>
      <c r="V23" s="129"/>
      <c r="W23" s="60"/>
      <c r="X23" s="275">
        <f>IF(AND(V22=0,V23=0),0,1)*0+IF(AND(V22&gt;W22,V23&gt;W23),1,0)*2+IF(AND(V22&lt;W22,V23&lt;W23),1,0)*IF(AND(V22=0,V23=0),0,1)+IF(X22&gt;Y22,1,0)*2+IF(X22&lt;Y22,1,0)*1</f>
        <v>0</v>
      </c>
      <c r="Y23" s="276"/>
      <c r="Z23" s="305"/>
      <c r="AA23" s="307"/>
      <c r="AB23" s="309"/>
      <c r="AC23" s="310"/>
      <c r="AD23" s="217"/>
      <c r="AE23" s="218"/>
      <c r="AF23" s="203"/>
      <c r="AH23" s="185"/>
      <c r="AI23" s="183"/>
      <c r="AJ23" s="204"/>
      <c r="AK23" s="311"/>
    </row>
    <row r="24" spans="1:37" ht="16.5" thickTop="1" thickBot="1" x14ac:dyDescent="0.3">
      <c r="A24" s="214" t="s">
        <v>70</v>
      </c>
      <c r="B24" s="36">
        <f>W4</f>
        <v>15</v>
      </c>
      <c r="C24" s="64">
        <f>V4</f>
        <v>5</v>
      </c>
      <c r="D24" s="40">
        <f>Y4</f>
        <v>0</v>
      </c>
      <c r="E24" s="14">
        <f>X4</f>
        <v>0</v>
      </c>
      <c r="F24" s="38">
        <f>W8</f>
        <v>15</v>
      </c>
      <c r="G24" s="39">
        <f>V8</f>
        <v>10</v>
      </c>
      <c r="H24" s="40">
        <f>Y8</f>
        <v>0</v>
      </c>
      <c r="I24" s="15">
        <f>X8</f>
        <v>0</v>
      </c>
      <c r="J24" s="36">
        <f>W12</f>
        <v>15</v>
      </c>
      <c r="K24" s="12">
        <f>V12</f>
        <v>5</v>
      </c>
      <c r="L24" s="15">
        <f>Y12</f>
        <v>0</v>
      </c>
      <c r="M24" s="125">
        <f>X12</f>
        <v>0</v>
      </c>
      <c r="N24" s="50">
        <f>W16</f>
        <v>15</v>
      </c>
      <c r="O24" s="51">
        <f>V16</f>
        <v>9</v>
      </c>
      <c r="P24" s="60">
        <f>Y16</f>
        <v>0</v>
      </c>
      <c r="Q24" s="53">
        <f>X16</f>
        <v>0</v>
      </c>
      <c r="R24" s="130">
        <f>W20</f>
        <v>15</v>
      </c>
      <c r="S24" s="131">
        <f>V20</f>
        <v>5</v>
      </c>
      <c r="T24" s="132">
        <f>Y20</f>
        <v>0</v>
      </c>
      <c r="U24" s="133">
        <f>X20</f>
        <v>0</v>
      </c>
      <c r="V24" s="296"/>
      <c r="W24" s="297"/>
      <c r="X24" s="297"/>
      <c r="Y24" s="298"/>
      <c r="Z24" s="258">
        <f>D25+H25+L25+P25+T25</f>
        <v>10</v>
      </c>
      <c r="AA24" s="306">
        <f>Z24+Z26</f>
        <v>10</v>
      </c>
      <c r="AB24" s="309">
        <f>B24+B25+D24+F24+F25+H24+J24+J25+L24+N24+N25+P24+R24+R25+T24</f>
        <v>152</v>
      </c>
      <c r="AC24" s="310">
        <f>C24+C25+E24+G24+G25+I24+K24+K25+M24+O24+O25+Q24+S24+S25+U24</f>
        <v>74</v>
      </c>
      <c r="AD24" s="208">
        <f>AB24+AB26</f>
        <v>152</v>
      </c>
      <c r="AE24" s="210">
        <f>AC24+AC26</f>
        <v>74</v>
      </c>
      <c r="AF24" s="201" t="s">
        <v>199</v>
      </c>
      <c r="AH24" s="185">
        <f>IF(J24&gt;K24,1,0)+IF(J25&gt;K25,1,0)+IF(L24&gt;M24,1,0)+IF(J26&gt;K26,1,0)+IF(J27&gt;K27,1,0)+IF(L26&gt;M26,1,0)+IF(N24&gt;O24,1,0)+IF(N25&gt;O25,1,0)+IF(P24&gt;Q24,1,0)+IF(N26&gt;O26,1,0)+IF(N27&gt;O27,1,0)+IF(P26&gt;Q26,1,0)+IF(R24&gt;S24,1,0)+IF(R25&gt;S25,1,0)+IF(T24&gt;U24,1,0)+IF(R26&gt;S26,1,0)+IF(R27&gt;S27,1,0)+IF(T26&gt;U26,1,0)+IF(B24&gt;C24,1,0)+IF(B25&gt;C25,1,0)+IF(D24&gt;E24,1,0)+IF(B26&gt;C26,1,0)+IF(B27&gt;C27,1,0)+IF(D26&gt;E26,1,0)+IF(F24&gt;G24,1,0)+IF(F25&gt;G25,1,0)+IF(H24&gt;I24,1,0)+IF(F26&gt;G26,1,0)+IF(F27&gt;G27,1,0)+IF(H26&gt;I26,1,0)</f>
        <v>10</v>
      </c>
      <c r="AI24" s="183">
        <f>IF(J24&lt;K24,1,0)+IF(J25&lt;K25,1,0)+IF(L24&lt;M24,1,0)+IF(J26&lt;K26,1,0)+IF(J27&lt;K27,1,0)+IF(L26&lt;M26,1,0)+IF(N24&lt;O24,1,0)+IF(N25&lt;O25,1,0)+IF(P24&lt;Q24,1,0)+IF(N26&lt;O26,1,0)+IF(N27&lt;O27,1,0)+IF(P26&lt;Q26,1,0)+IF(R24&lt;S24,1,0)+IF(R25&lt;S25,1,0)+IF(T24&lt;U24,1,0)+IF(R26&lt;S26,1,0)+IF(R27&lt;S27,1,0)+IF(T26&lt;U26,1,0)+IF(B24&lt;C24,1,0)+IF(B25&lt;C25,1,0)+IF(D24&lt;E24,1,0)+IF(B26&lt;C26,1,0)+IF(B27&lt;C27,1,0)+IF(D26&lt;E26,1,0)+IF(F24&lt;G24,1,0)+IF(F25&lt;G25,1,0)+IF(H24&lt;I24,1,0)+IF(F26&lt;G26,1,0)+IF(F27&lt;G27,1,0)+IF(H26&lt;I26,1,0)</f>
        <v>0</v>
      </c>
      <c r="AJ24" s="183" t="e">
        <f>AH24/AI24</f>
        <v>#DIV/0!</v>
      </c>
      <c r="AK24" s="184">
        <f t="shared" ref="AK24" si="8">AD24/AE24</f>
        <v>2.0540540540540539</v>
      </c>
    </row>
    <row r="25" spans="1:37" ht="16.5" thickTop="1" thickBot="1" x14ac:dyDescent="0.3">
      <c r="A25" s="215"/>
      <c r="B25" s="19">
        <f>W5</f>
        <v>15</v>
      </c>
      <c r="C25" s="20">
        <f>V5</f>
        <v>2</v>
      </c>
      <c r="D25" s="275">
        <f>IF(AND(B24=0,B25=0),0,1)*0+IF(AND(B24&gt;C24,B25&gt;C25),1,0)*2+IF(AND(B24&lt;C24,B25&lt;C25),1,0)*IF(AND(B24=0,B25=0),0,1)+IF(D24&gt;E24,1,0)*2+IF(D24&lt;E24,1,0)*1</f>
        <v>2</v>
      </c>
      <c r="E25" s="276"/>
      <c r="F25" s="20">
        <f>W9</f>
        <v>16</v>
      </c>
      <c r="G25" s="43">
        <f>V9</f>
        <v>14</v>
      </c>
      <c r="H25" s="275">
        <f>IF(AND(F24=0,F25=0),0,1)*0+IF(AND(F24&gt;G24,F25&gt;G25),1,0)*2+IF(AND(F24&lt;G24,F25&lt;G25),1,0)*IF(AND(F24=0,F25=0),0,1)+IF(H24&gt;I24,1,0)*2+IF(H24&lt;I24,1,0)*1</f>
        <v>2</v>
      </c>
      <c r="I25" s="276"/>
      <c r="J25" s="19">
        <f>W13</f>
        <v>16</v>
      </c>
      <c r="K25" s="20">
        <f>V13</f>
        <v>14</v>
      </c>
      <c r="L25" s="275">
        <f>IF(AND(J24=0,J25=0),0,1)*0+IF(AND(J24&gt;K24,J25&gt;K25),1,0)*2+IF(AND(J24&lt;K24,J25&lt;K25),1,0)*IF(AND(J24=0,J25=0),0,1)+IF(L24&gt;M24,1,0)*2+IF(L24&lt;M24,1,0)*1</f>
        <v>2</v>
      </c>
      <c r="M25" s="276"/>
      <c r="N25" s="54">
        <f>W17</f>
        <v>15</v>
      </c>
      <c r="O25" s="55">
        <f>V17</f>
        <v>3</v>
      </c>
      <c r="P25" s="275">
        <f>IF(AND(N24=0,N25=0),0,1)*0+IF(AND(N24&gt;O24,N25&gt;O25),1,0)*2+IF(AND(N24&lt;O24,N25&lt;O25),1,0)*IF(AND(N24=0,N25=0),0,1)+IF(P24&gt;Q24,1,0)*2+IF(P24&lt;Q24,1,0)*1</f>
        <v>2</v>
      </c>
      <c r="Q25" s="276"/>
      <c r="R25" s="134">
        <f>W21</f>
        <v>15</v>
      </c>
      <c r="S25" s="135">
        <f>V21</f>
        <v>7</v>
      </c>
      <c r="T25" s="275">
        <f>IF(AND(R24=0,R25=0),0,1)*0+IF(AND(R24&gt;S24,R25&gt;S25),1,0)*2+IF(AND(R24&lt;S24,R25&lt;S25),1,0)*IF(AND(R24=0,R25=0),0,1)+IF(T24&gt;U24,1,0)*2+IF(T24&lt;U24,1,0)*1</f>
        <v>2</v>
      </c>
      <c r="U25" s="276"/>
      <c r="V25" s="299"/>
      <c r="W25" s="300"/>
      <c r="X25" s="300"/>
      <c r="Y25" s="301"/>
      <c r="Z25" s="305"/>
      <c r="AA25" s="307"/>
      <c r="AB25" s="309"/>
      <c r="AC25" s="310"/>
      <c r="AD25" s="208"/>
      <c r="AE25" s="210"/>
      <c r="AF25" s="202"/>
      <c r="AH25" s="185"/>
      <c r="AI25" s="183"/>
      <c r="AJ25" s="183"/>
      <c r="AK25" s="184"/>
    </row>
    <row r="26" spans="1:37" ht="15.75" thickBot="1" x14ac:dyDescent="0.3">
      <c r="A26" s="215"/>
      <c r="B26" s="26">
        <f>W6</f>
        <v>0</v>
      </c>
      <c r="C26" s="66">
        <f>V6</f>
        <v>0</v>
      </c>
      <c r="D26" s="46">
        <f>Y6</f>
        <v>0</v>
      </c>
      <c r="E26" s="14">
        <f>X6</f>
        <v>0</v>
      </c>
      <c r="F26" s="44">
        <f>W10</f>
        <v>0</v>
      </c>
      <c r="G26" s="45">
        <f>V10</f>
        <v>0</v>
      </c>
      <c r="H26" s="46">
        <f>Y10</f>
        <v>0</v>
      </c>
      <c r="I26" s="15">
        <f>X10</f>
        <v>0</v>
      </c>
      <c r="J26" s="26">
        <f>W14</f>
        <v>0</v>
      </c>
      <c r="K26" s="27">
        <f>V14</f>
        <v>0</v>
      </c>
      <c r="L26" s="15">
        <f>Y14</f>
        <v>0</v>
      </c>
      <c r="M26" s="30">
        <f>X14</f>
        <v>0</v>
      </c>
      <c r="N26" s="58">
        <f>W18</f>
        <v>0</v>
      </c>
      <c r="O26" s="59">
        <f>V18</f>
        <v>0</v>
      </c>
      <c r="P26" s="60">
        <f>Y18</f>
        <v>0</v>
      </c>
      <c r="Q26" s="61">
        <f>X18</f>
        <v>0</v>
      </c>
      <c r="R26" s="136">
        <f>W22</f>
        <v>0</v>
      </c>
      <c r="S26" s="137">
        <f>V22</f>
        <v>0</v>
      </c>
      <c r="T26" s="132">
        <f>Y22</f>
        <v>0</v>
      </c>
      <c r="U26" s="138">
        <f>X22</f>
        <v>0</v>
      </c>
      <c r="V26" s="299"/>
      <c r="W26" s="300"/>
      <c r="X26" s="300"/>
      <c r="Y26" s="301"/>
      <c r="Z26" s="291">
        <f>D27+H27+L27+P27+T27</f>
        <v>0</v>
      </c>
      <c r="AA26" s="307"/>
      <c r="AB26" s="208">
        <f>B26+B27+D26+F26+F27+H26+J26+J27+L26+N26+N27+P26+R26+R27+T26</f>
        <v>0</v>
      </c>
      <c r="AC26" s="210">
        <f>C26+C27+E26+G26+G27+I26+K26+K27+M26+O26+O27+Q26+S26+S27+U26</f>
        <v>0</v>
      </c>
      <c r="AD26" s="208"/>
      <c r="AE26" s="210"/>
      <c r="AF26" s="202"/>
      <c r="AH26" s="185"/>
      <c r="AI26" s="183"/>
      <c r="AJ26" s="183"/>
      <c r="AK26" s="184"/>
    </row>
    <row r="27" spans="1:37" ht="15.75" thickBot="1" x14ac:dyDescent="0.3">
      <c r="A27" s="289"/>
      <c r="B27" s="68">
        <f>W7</f>
        <v>0</v>
      </c>
      <c r="C27" s="69">
        <f>V7</f>
        <v>0</v>
      </c>
      <c r="D27" s="241">
        <f>IF(AND(B26=0,B27=0),0,1)*0+IF(AND(B26&gt;C26,B27&gt;C27),1,0)*2+IF(AND(B26&lt;C26,B27&lt;C27),1,0)*IF(AND(B26=0,B27=0),0,1)+IF(D26&gt;E26,1,0)*2+IF(D26&lt;E26,1,0)*1</f>
        <v>0</v>
      </c>
      <c r="E27" s="260"/>
      <c r="F27" s="69">
        <f>W11</f>
        <v>0</v>
      </c>
      <c r="G27" s="70">
        <f>V11</f>
        <v>0</v>
      </c>
      <c r="H27" s="241">
        <f>IF(AND(F26=0,F27=0),0,1)*0+IF(AND(F26&gt;G26,F27&gt;G27),1,0)*2+IF(AND(F26&lt;G26,F27&lt;G27),1,0)*IF(AND(F26=0,F27=0),0,1)+IF(H26&gt;I26,1,0)*2+IF(H26&lt;I26,1,0)*1</f>
        <v>0</v>
      </c>
      <c r="I27" s="260"/>
      <c r="J27" s="68">
        <f>W15</f>
        <v>0</v>
      </c>
      <c r="K27" s="69">
        <f>V15</f>
        <v>0</v>
      </c>
      <c r="L27" s="241">
        <f>IF(AND(J26=0,J27=0),0,1)*0+IF(AND(J26&gt;K26,J27&gt;K27),1,0)*2+IF(AND(J26&lt;K26,J27&lt;K27),1,0)*IF(AND(J26=0,J27=0),0,1)+IF(L26&gt;M26,1,0)*2+IF(L26&lt;M26,1,0)*1</f>
        <v>0</v>
      </c>
      <c r="M27" s="260"/>
      <c r="N27" s="71">
        <f>W19</f>
        <v>0</v>
      </c>
      <c r="O27" s="72">
        <f>V19</f>
        <v>0</v>
      </c>
      <c r="P27" s="241">
        <f>IF(AND(N26=0,N27=0),0,1)*0+IF(AND(N26&gt;O26,N27&gt;O27),1,0)*2+IF(AND(N26&lt;O26,N27&lt;O27),1,0)*IF(AND(N26=0,N27=0),0,1)+IF(P26&gt;Q26,1,0)*2+IF(P26&lt;Q26,1,0)*1</f>
        <v>0</v>
      </c>
      <c r="Q27" s="260"/>
      <c r="R27" s="139">
        <f>W23</f>
        <v>0</v>
      </c>
      <c r="S27" s="140">
        <f>V23</f>
        <v>0</v>
      </c>
      <c r="T27" s="241">
        <f>IF(AND(R26=0,R27=0),0,1)*0+IF(AND(R26&gt;S26,R27&gt;S27),1,0)*2+IF(AND(R26&lt;S26,R27&lt;S27),1,0)*IF(AND(R26=0,R27=0),0,1)+IF(T26&gt;U26,1,0)*2+IF(T26&lt;U26,1,0)*1</f>
        <v>0</v>
      </c>
      <c r="U27" s="260"/>
      <c r="V27" s="302"/>
      <c r="W27" s="303"/>
      <c r="X27" s="303"/>
      <c r="Y27" s="304"/>
      <c r="Z27" s="259"/>
      <c r="AA27" s="308"/>
      <c r="AB27" s="261"/>
      <c r="AC27" s="292"/>
      <c r="AD27" s="261"/>
      <c r="AE27" s="292"/>
      <c r="AF27" s="293"/>
      <c r="AH27" s="294"/>
      <c r="AI27" s="295"/>
      <c r="AJ27" s="295"/>
      <c r="AK27" s="290"/>
    </row>
    <row r="28" spans="1:37" ht="15.75" thickTop="1" x14ac:dyDescent="0.25"/>
    <row r="30" spans="1:37" x14ac:dyDescent="0.25">
      <c r="A30" t="s">
        <v>12</v>
      </c>
    </row>
  </sheetData>
  <mergeCells count="166">
    <mergeCell ref="A1:AF1"/>
    <mergeCell ref="B3:E3"/>
    <mergeCell ref="F3:I3"/>
    <mergeCell ref="J3:M3"/>
    <mergeCell ref="N3:Q3"/>
    <mergeCell ref="R3:U3"/>
    <mergeCell ref="V3:Y3"/>
    <mergeCell ref="Z3:AA3"/>
    <mergeCell ref="AB3:AC3"/>
    <mergeCell ref="AD3:AE3"/>
    <mergeCell ref="A4:A7"/>
    <mergeCell ref="B4:E7"/>
    <mergeCell ref="Z4:Z5"/>
    <mergeCell ref="AA4:AA7"/>
    <mergeCell ref="AB4:AB5"/>
    <mergeCell ref="AC4:AC5"/>
    <mergeCell ref="L7:M7"/>
    <mergeCell ref="P7:Q7"/>
    <mergeCell ref="T7:U7"/>
    <mergeCell ref="X7:Y7"/>
    <mergeCell ref="AK4:AK7"/>
    <mergeCell ref="H5:I5"/>
    <mergeCell ref="L5:M5"/>
    <mergeCell ref="P5:Q5"/>
    <mergeCell ref="T5:U5"/>
    <mergeCell ref="X5:Y5"/>
    <mergeCell ref="Z6:Z7"/>
    <mergeCell ref="AB6:AB7"/>
    <mergeCell ref="AC6:AC7"/>
    <mergeCell ref="H7:I7"/>
    <mergeCell ref="AD4:AD7"/>
    <mergeCell ref="AE4:AE7"/>
    <mergeCell ref="AF4:AF7"/>
    <mergeCell ref="AH4:AH7"/>
    <mergeCell ref="AI4:AI7"/>
    <mergeCell ref="AJ4:AJ7"/>
    <mergeCell ref="A8:A11"/>
    <mergeCell ref="F8:I11"/>
    <mergeCell ref="Z8:Z9"/>
    <mergeCell ref="AA8:AA11"/>
    <mergeCell ref="AB8:AB9"/>
    <mergeCell ref="AC8:AC9"/>
    <mergeCell ref="L11:M11"/>
    <mergeCell ref="P11:Q11"/>
    <mergeCell ref="T11:U11"/>
    <mergeCell ref="X11:Y11"/>
    <mergeCell ref="AK8:AK11"/>
    <mergeCell ref="D9:E9"/>
    <mergeCell ref="L9:M9"/>
    <mergeCell ref="P9:Q9"/>
    <mergeCell ref="T9:U9"/>
    <mergeCell ref="X9:Y9"/>
    <mergeCell ref="Z10:Z11"/>
    <mergeCell ref="AB10:AB11"/>
    <mergeCell ref="AC10:AC11"/>
    <mergeCell ref="D11:E11"/>
    <mergeCell ref="AD8:AD11"/>
    <mergeCell ref="AE8:AE11"/>
    <mergeCell ref="AF8:AF11"/>
    <mergeCell ref="AH8:AH11"/>
    <mergeCell ref="AI8:AI11"/>
    <mergeCell ref="AJ8:AJ11"/>
    <mergeCell ref="A12:A15"/>
    <mergeCell ref="J12:M15"/>
    <mergeCell ref="Z12:Z13"/>
    <mergeCell ref="AA12:AA15"/>
    <mergeCell ref="AB12:AB13"/>
    <mergeCell ref="AC12:AC13"/>
    <mergeCell ref="H15:I15"/>
    <mergeCell ref="P15:Q15"/>
    <mergeCell ref="T15:U15"/>
    <mergeCell ref="X15:Y15"/>
    <mergeCell ref="AK12:AK15"/>
    <mergeCell ref="D13:E13"/>
    <mergeCell ref="H13:I13"/>
    <mergeCell ref="P13:Q13"/>
    <mergeCell ref="T13:U13"/>
    <mergeCell ref="X13:Y13"/>
    <mergeCell ref="Z14:Z15"/>
    <mergeCell ref="AB14:AB15"/>
    <mergeCell ref="AC14:AC15"/>
    <mergeCell ref="D15:E15"/>
    <mergeCell ref="AD12:AD15"/>
    <mergeCell ref="AE12:AE15"/>
    <mergeCell ref="AF12:AF15"/>
    <mergeCell ref="AH12:AH15"/>
    <mergeCell ref="AI12:AI15"/>
    <mergeCell ref="AJ12:AJ15"/>
    <mergeCell ref="A16:A19"/>
    <mergeCell ref="N16:Q19"/>
    <mergeCell ref="Z16:Z17"/>
    <mergeCell ref="AA16:AA19"/>
    <mergeCell ref="AB16:AB17"/>
    <mergeCell ref="AC16:AC17"/>
    <mergeCell ref="H19:I19"/>
    <mergeCell ref="L19:M19"/>
    <mergeCell ref="T19:U19"/>
    <mergeCell ref="X19:Y19"/>
    <mergeCell ref="AK16:AK19"/>
    <mergeCell ref="D17:E17"/>
    <mergeCell ref="H17:I17"/>
    <mergeCell ref="L17:M17"/>
    <mergeCell ref="T17:U17"/>
    <mergeCell ref="X17:Y17"/>
    <mergeCell ref="Z18:Z19"/>
    <mergeCell ref="AB18:AB19"/>
    <mergeCell ref="AC18:AC19"/>
    <mergeCell ref="D19:E19"/>
    <mergeCell ref="AD16:AD19"/>
    <mergeCell ref="AE16:AE19"/>
    <mergeCell ref="AF16:AF19"/>
    <mergeCell ref="AH16:AH19"/>
    <mergeCell ref="AI16:AI19"/>
    <mergeCell ref="AJ16:AJ19"/>
    <mergeCell ref="A20:A23"/>
    <mergeCell ref="R20:U23"/>
    <mergeCell ref="Z20:Z21"/>
    <mergeCell ref="AA20:AA23"/>
    <mergeCell ref="AB20:AB21"/>
    <mergeCell ref="AC20:AC21"/>
    <mergeCell ref="H23:I23"/>
    <mergeCell ref="L23:M23"/>
    <mergeCell ref="P23:Q23"/>
    <mergeCell ref="X23:Y23"/>
    <mergeCell ref="AK20:AK23"/>
    <mergeCell ref="D21:E21"/>
    <mergeCell ref="H21:I21"/>
    <mergeCell ref="L21:M21"/>
    <mergeCell ref="P21:Q21"/>
    <mergeCell ref="X21:Y21"/>
    <mergeCell ref="Z22:Z23"/>
    <mergeCell ref="AB22:AB23"/>
    <mergeCell ref="AC22:AC23"/>
    <mergeCell ref="D23:E23"/>
    <mergeCell ref="AD20:AD23"/>
    <mergeCell ref="AE20:AE23"/>
    <mergeCell ref="AF20:AF23"/>
    <mergeCell ref="AH20:AH23"/>
    <mergeCell ref="AI20:AI23"/>
    <mergeCell ref="AJ20:AJ23"/>
    <mergeCell ref="A24:A27"/>
    <mergeCell ref="V24:Y27"/>
    <mergeCell ref="Z24:Z25"/>
    <mergeCell ref="AA24:AA27"/>
    <mergeCell ref="AB24:AB25"/>
    <mergeCell ref="AC24:AC25"/>
    <mergeCell ref="H27:I27"/>
    <mergeCell ref="L27:M27"/>
    <mergeCell ref="P27:Q27"/>
    <mergeCell ref="T27:U27"/>
    <mergeCell ref="AK24:AK27"/>
    <mergeCell ref="D25:E25"/>
    <mergeCell ref="H25:I25"/>
    <mergeCell ref="L25:M25"/>
    <mergeCell ref="P25:Q25"/>
    <mergeCell ref="T25:U25"/>
    <mergeCell ref="Z26:Z27"/>
    <mergeCell ref="AB26:AB27"/>
    <mergeCell ref="AC26:AC27"/>
    <mergeCell ref="D27:E27"/>
    <mergeCell ref="AD24:AD27"/>
    <mergeCell ref="AE24:AE27"/>
    <mergeCell ref="AF24:AF27"/>
    <mergeCell ref="AH24:AH27"/>
    <mergeCell ref="AI24:AI27"/>
    <mergeCell ref="AJ24:AJ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Gr Z-1</vt:lpstr>
      <vt:lpstr>Tab wyników Z-1</vt:lpstr>
      <vt:lpstr>Gr S-1</vt:lpstr>
      <vt:lpstr>Tab wyników S-1</vt:lpstr>
      <vt:lpstr>Gr B-1</vt:lpstr>
      <vt:lpstr>Tab wyników B-1</vt:lpstr>
      <vt:lpstr>Gr Q-1</vt:lpstr>
      <vt:lpstr>Tab wyników Q-1</vt:lpstr>
      <vt:lpstr>Gr Z-2</vt:lpstr>
      <vt:lpstr>Gr S-2</vt:lpstr>
      <vt:lpstr>Gr B-2</vt:lpstr>
      <vt:lpstr>Gr Q-2</vt:lpstr>
      <vt:lpstr>Gr Z-3</vt:lpstr>
      <vt:lpstr>Tab wyników Z-3</vt:lpstr>
      <vt:lpstr>Gr S-3</vt:lpstr>
      <vt:lpstr>Tab wyników S-3</vt:lpstr>
      <vt:lpstr>Gr B-3</vt:lpstr>
      <vt:lpstr>Tab wyników B-3</vt:lpstr>
      <vt:lpstr>Gr Q-3</vt:lpstr>
      <vt:lpstr>Tab wyników Q-3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2018-11-21T05:47:29Z</cp:lastPrinted>
  <dcterms:created xsi:type="dcterms:W3CDTF">2016-11-14T12:15:05Z</dcterms:created>
  <dcterms:modified xsi:type="dcterms:W3CDTF">2019-04-18T07:58:10Z</dcterms:modified>
</cp:coreProperties>
</file>