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I\"/>
    </mc:Choice>
  </mc:AlternateContent>
  <bookViews>
    <workbookView xWindow="0" yWindow="0" windowWidth="19200" windowHeight="12180"/>
  </bookViews>
  <sheets>
    <sheet name="I Liga" sheetId="11" r:id="rId1"/>
    <sheet name="II Liga" sheetId="12" r:id="rId2"/>
    <sheet name="III Liga" sheetId="4" r:id="rId3"/>
    <sheet name="IV Liga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L5" i="4"/>
  <c r="H7" i="4"/>
  <c r="L7" i="4"/>
  <c r="L9" i="4"/>
  <c r="L11" i="4"/>
  <c r="P9" i="10"/>
  <c r="P7" i="10"/>
  <c r="P5" i="10"/>
  <c r="H5" i="10"/>
  <c r="K11" i="10" l="1"/>
  <c r="J11" i="10"/>
  <c r="G11" i="10"/>
  <c r="F11" i="10"/>
  <c r="C11" i="10"/>
  <c r="B11" i="10"/>
  <c r="M10" i="10"/>
  <c r="L10" i="10"/>
  <c r="K10" i="10"/>
  <c r="T10" i="10" s="1"/>
  <c r="J10" i="10"/>
  <c r="L11" i="10" s="1"/>
  <c r="I10" i="10"/>
  <c r="H10" i="10"/>
  <c r="G10" i="10"/>
  <c r="F10" i="10"/>
  <c r="H11" i="10" s="1"/>
  <c r="E10" i="10"/>
  <c r="D10" i="10"/>
  <c r="C10" i="10"/>
  <c r="B10" i="10"/>
  <c r="W10" i="10" s="1"/>
  <c r="G9" i="10"/>
  <c r="F9" i="10"/>
  <c r="C9" i="10"/>
  <c r="T8" i="10" s="1"/>
  <c r="B9" i="10"/>
  <c r="I8" i="10"/>
  <c r="H8" i="10"/>
  <c r="S8" i="10" s="1"/>
  <c r="G8" i="10"/>
  <c r="F8" i="10"/>
  <c r="E8" i="10"/>
  <c r="D8" i="10"/>
  <c r="C8" i="10"/>
  <c r="B8" i="10"/>
  <c r="L7" i="10"/>
  <c r="C7" i="10"/>
  <c r="B7" i="10"/>
  <c r="E6" i="10"/>
  <c r="T6" i="10" s="1"/>
  <c r="D6" i="10"/>
  <c r="C6" i="10"/>
  <c r="B6" i="10"/>
  <c r="L5" i="10"/>
  <c r="X4" i="10"/>
  <c r="W4" i="10"/>
  <c r="Y4" i="10" s="1"/>
  <c r="T4" i="10"/>
  <c r="S4" i="10"/>
  <c r="R4" i="10"/>
  <c r="Z8" i="10" l="1"/>
  <c r="X6" i="10"/>
  <c r="D7" i="10"/>
  <c r="X8" i="10"/>
  <c r="H9" i="10"/>
  <c r="R8" i="10" s="1"/>
  <c r="Z4" i="10"/>
  <c r="S6" i="10"/>
  <c r="Z6" i="10" s="1"/>
  <c r="D9" i="10"/>
  <c r="R6" i="10"/>
  <c r="X10" i="10"/>
  <c r="Y10" i="10" s="1"/>
  <c r="W6" i="10"/>
  <c r="Y6" i="10" s="1"/>
  <c r="W8" i="10"/>
  <c r="S10" i="10"/>
  <c r="Z10" i="10" s="1"/>
  <c r="D11" i="10"/>
  <c r="R10" i="10" s="1"/>
  <c r="Y8" i="10" l="1"/>
  <c r="X21" i="12"/>
  <c r="X19" i="12"/>
  <c r="T19" i="12"/>
  <c r="X17" i="12"/>
  <c r="T17" i="12"/>
  <c r="X15" i="12"/>
  <c r="T15" i="12"/>
  <c r="P15" i="12"/>
  <c r="X13" i="12"/>
  <c r="T13" i="12"/>
  <c r="P13" i="12"/>
  <c r="X11" i="12"/>
  <c r="T11" i="12"/>
  <c r="P11" i="12"/>
  <c r="L11" i="12"/>
  <c r="X9" i="12"/>
  <c r="T9" i="12"/>
  <c r="P9" i="12"/>
  <c r="L9" i="12"/>
  <c r="X7" i="12"/>
  <c r="T7" i="12"/>
  <c r="P7" i="12"/>
  <c r="L7" i="12"/>
  <c r="H7" i="12"/>
  <c r="X5" i="12"/>
  <c r="T5" i="12"/>
  <c r="P5" i="12"/>
  <c r="L5" i="12"/>
  <c r="H5" i="12"/>
  <c r="X19" i="11"/>
  <c r="T19" i="11"/>
  <c r="X17" i="11"/>
  <c r="T17" i="11"/>
  <c r="X15" i="11"/>
  <c r="T15" i="11"/>
  <c r="P15" i="11"/>
  <c r="X13" i="11"/>
  <c r="T13" i="11"/>
  <c r="P13" i="11"/>
  <c r="T11" i="11"/>
  <c r="P11" i="11"/>
  <c r="L11" i="11"/>
  <c r="T9" i="11"/>
  <c r="P9" i="11"/>
  <c r="L9" i="11"/>
  <c r="T7" i="11"/>
  <c r="P7" i="11"/>
  <c r="L7" i="11"/>
  <c r="H7" i="11"/>
  <c r="T5" i="11"/>
  <c r="P5" i="11"/>
  <c r="L5" i="11"/>
  <c r="H5" i="11"/>
  <c r="S27" i="11" l="1"/>
  <c r="R27" i="11"/>
  <c r="O27" i="11"/>
  <c r="N27" i="11"/>
  <c r="K27" i="11"/>
  <c r="J27" i="11"/>
  <c r="G27" i="11"/>
  <c r="F27" i="11"/>
  <c r="C27" i="11"/>
  <c r="B27" i="11"/>
  <c r="U26" i="11"/>
  <c r="T26" i="11"/>
  <c r="S26" i="11"/>
  <c r="R26" i="11"/>
  <c r="T27" i="11" s="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S25" i="11"/>
  <c r="R25" i="11"/>
  <c r="O25" i="11"/>
  <c r="N25" i="11"/>
  <c r="K25" i="11"/>
  <c r="J25" i="11"/>
  <c r="G25" i="11"/>
  <c r="F25" i="11"/>
  <c r="C25" i="11"/>
  <c r="B25" i="11"/>
  <c r="U24" i="11"/>
  <c r="T24" i="11"/>
  <c r="S24" i="11"/>
  <c r="R24" i="11"/>
  <c r="T25" i="11" s="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X23" i="11"/>
  <c r="O23" i="11"/>
  <c r="N23" i="11"/>
  <c r="K23" i="11"/>
  <c r="J23" i="11"/>
  <c r="G23" i="11"/>
  <c r="F23" i="11"/>
  <c r="C23" i="11"/>
  <c r="B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X21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AB14" i="11" s="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X11" i="11"/>
  <c r="C11" i="11"/>
  <c r="B11" i="11"/>
  <c r="AC10" i="11"/>
  <c r="E10" i="11"/>
  <c r="D10" i="11"/>
  <c r="C10" i="11"/>
  <c r="B10" i="11"/>
  <c r="D11" i="11" s="1"/>
  <c r="X9" i="11"/>
  <c r="C9" i="11"/>
  <c r="B9" i="11"/>
  <c r="E8" i="11"/>
  <c r="D8" i="11"/>
  <c r="C8" i="11"/>
  <c r="B8" i="11"/>
  <c r="X7" i="11"/>
  <c r="Z6" i="11" s="1"/>
  <c r="AC6" i="11"/>
  <c r="AB6" i="11"/>
  <c r="X5" i="11"/>
  <c r="Z4" i="11" s="1"/>
  <c r="AC4" i="11"/>
  <c r="AB4" i="11"/>
  <c r="S27" i="12"/>
  <c r="R27" i="12"/>
  <c r="O27" i="12"/>
  <c r="N27" i="12"/>
  <c r="K27" i="12"/>
  <c r="J27" i="12"/>
  <c r="G27" i="12"/>
  <c r="F27" i="12"/>
  <c r="C27" i="12"/>
  <c r="B27" i="12"/>
  <c r="U26" i="12"/>
  <c r="T26" i="12"/>
  <c r="S26" i="12"/>
  <c r="T27" i="12" s="1"/>
  <c r="R26" i="12"/>
  <c r="Q26" i="12"/>
  <c r="P26" i="12"/>
  <c r="O26" i="12"/>
  <c r="P27" i="12" s="1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S25" i="12"/>
  <c r="R25" i="12"/>
  <c r="O25" i="12"/>
  <c r="N25" i="12"/>
  <c r="K25" i="12"/>
  <c r="J25" i="12"/>
  <c r="G25" i="12"/>
  <c r="F25" i="12"/>
  <c r="C25" i="12"/>
  <c r="B25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X23" i="12"/>
  <c r="O23" i="12"/>
  <c r="N23" i="12"/>
  <c r="K23" i="12"/>
  <c r="J23" i="12"/>
  <c r="G23" i="12"/>
  <c r="F23" i="12"/>
  <c r="C23" i="12"/>
  <c r="B23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O21" i="12"/>
  <c r="N21" i="12"/>
  <c r="K21" i="12"/>
  <c r="J21" i="12"/>
  <c r="G21" i="12"/>
  <c r="F21" i="12"/>
  <c r="C21" i="12"/>
  <c r="B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K19" i="12"/>
  <c r="J19" i="12"/>
  <c r="G19" i="12"/>
  <c r="F19" i="12"/>
  <c r="C19" i="12"/>
  <c r="B19" i="12"/>
  <c r="M18" i="12"/>
  <c r="L19" i="12" s="1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E10" i="12"/>
  <c r="D10" i="12"/>
  <c r="C10" i="12"/>
  <c r="AC10" i="12" s="1"/>
  <c r="B10" i="12"/>
  <c r="AB10" i="12" s="1"/>
  <c r="C9" i="12"/>
  <c r="B9" i="12"/>
  <c r="E8" i="12"/>
  <c r="D8" i="12"/>
  <c r="C8" i="12"/>
  <c r="B8" i="12"/>
  <c r="Z6" i="12"/>
  <c r="AC6" i="12"/>
  <c r="AB6" i="12"/>
  <c r="Z4" i="12"/>
  <c r="AC4" i="12"/>
  <c r="AB4" i="12"/>
  <c r="S27" i="4"/>
  <c r="R27" i="4"/>
  <c r="O27" i="4"/>
  <c r="N27" i="4"/>
  <c r="K27" i="4"/>
  <c r="L27" i="4" s="1"/>
  <c r="J27" i="4"/>
  <c r="G27" i="4"/>
  <c r="F27" i="4"/>
  <c r="C27" i="4"/>
  <c r="B27" i="4"/>
  <c r="AC26" i="4"/>
  <c r="U26" i="4"/>
  <c r="T26" i="4"/>
  <c r="S26" i="4"/>
  <c r="R26" i="4"/>
  <c r="T27" i="4" s="1"/>
  <c r="Q26" i="4"/>
  <c r="P26" i="4"/>
  <c r="P27" i="4" s="1"/>
  <c r="O26" i="4"/>
  <c r="N26" i="4"/>
  <c r="M26" i="4"/>
  <c r="L26" i="4"/>
  <c r="K26" i="4"/>
  <c r="J26" i="4"/>
  <c r="I26" i="4"/>
  <c r="H26" i="4"/>
  <c r="G26" i="4"/>
  <c r="F26" i="4"/>
  <c r="H27" i="4" s="1"/>
  <c r="E26" i="4"/>
  <c r="D26" i="4"/>
  <c r="C26" i="4"/>
  <c r="B26" i="4"/>
  <c r="D27" i="4" s="1"/>
  <c r="Z26" i="4" s="1"/>
  <c r="S25" i="4"/>
  <c r="R25" i="4"/>
  <c r="O25" i="4"/>
  <c r="N25" i="4"/>
  <c r="K25" i="4"/>
  <c r="J25" i="4"/>
  <c r="G25" i="4"/>
  <c r="F25" i="4"/>
  <c r="C25" i="4"/>
  <c r="B25" i="4"/>
  <c r="U24" i="4"/>
  <c r="T24" i="4"/>
  <c r="S24" i="4"/>
  <c r="R24" i="4"/>
  <c r="T25" i="4" s="1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X23" i="4"/>
  <c r="O23" i="4"/>
  <c r="N23" i="4"/>
  <c r="K23" i="4"/>
  <c r="J23" i="4"/>
  <c r="G23" i="4"/>
  <c r="F23" i="4"/>
  <c r="C23" i="4"/>
  <c r="B23" i="4"/>
  <c r="Q22" i="4"/>
  <c r="AC22" i="4" s="1"/>
  <c r="P22" i="4"/>
  <c r="O22" i="4"/>
  <c r="N22" i="4"/>
  <c r="P23" i="4" s="1"/>
  <c r="M22" i="4"/>
  <c r="L23" i="4" s="1"/>
  <c r="L22" i="4"/>
  <c r="K22" i="4"/>
  <c r="J22" i="4"/>
  <c r="I22" i="4"/>
  <c r="H22" i="4"/>
  <c r="G22" i="4"/>
  <c r="F22" i="4"/>
  <c r="H23" i="4" s="1"/>
  <c r="E22" i="4"/>
  <c r="D22" i="4"/>
  <c r="C22" i="4"/>
  <c r="B22" i="4"/>
  <c r="D23" i="4" s="1"/>
  <c r="X21" i="4"/>
  <c r="O21" i="4"/>
  <c r="N21" i="4"/>
  <c r="K21" i="4"/>
  <c r="J21" i="4"/>
  <c r="G21" i="4"/>
  <c r="F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X19" i="4"/>
  <c r="T19" i="4"/>
  <c r="K19" i="4"/>
  <c r="J19" i="4"/>
  <c r="G19" i="4"/>
  <c r="F19" i="4"/>
  <c r="C19" i="4"/>
  <c r="B19" i="4"/>
  <c r="M18" i="4"/>
  <c r="L18" i="4"/>
  <c r="K18" i="4"/>
  <c r="AC18" i="4" s="1"/>
  <c r="J18" i="4"/>
  <c r="L19" i="4" s="1"/>
  <c r="I18" i="4"/>
  <c r="H18" i="4"/>
  <c r="G18" i="4"/>
  <c r="F18" i="4"/>
  <c r="H19" i="4" s="1"/>
  <c r="E18" i="4"/>
  <c r="D18" i="4"/>
  <c r="C18" i="4"/>
  <c r="B18" i="4"/>
  <c r="D19" i="4" s="1"/>
  <c r="Z18" i="4" s="1"/>
  <c r="X17" i="4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X15" i="4"/>
  <c r="T15" i="4"/>
  <c r="P15" i="4"/>
  <c r="G15" i="4"/>
  <c r="F15" i="4"/>
  <c r="C15" i="4"/>
  <c r="B15" i="4"/>
  <c r="I14" i="4"/>
  <c r="H14" i="4"/>
  <c r="G14" i="4"/>
  <c r="F14" i="4"/>
  <c r="E14" i="4"/>
  <c r="D14" i="4"/>
  <c r="C14" i="4"/>
  <c r="B14" i="4"/>
  <c r="X13" i="4"/>
  <c r="T13" i="4"/>
  <c r="P13" i="4"/>
  <c r="G13" i="4"/>
  <c r="F13" i="4"/>
  <c r="C13" i="4"/>
  <c r="B13" i="4"/>
  <c r="I12" i="4"/>
  <c r="H12" i="4"/>
  <c r="G12" i="4"/>
  <c r="F12" i="4"/>
  <c r="E12" i="4"/>
  <c r="D12" i="4"/>
  <c r="C12" i="4"/>
  <c r="B12" i="4"/>
  <c r="X11" i="4"/>
  <c r="T11" i="4"/>
  <c r="P11" i="4"/>
  <c r="C11" i="4"/>
  <c r="B11" i="4"/>
  <c r="E10" i="4"/>
  <c r="D10" i="4"/>
  <c r="C10" i="4"/>
  <c r="B10" i="4"/>
  <c r="X9" i="4"/>
  <c r="T9" i="4"/>
  <c r="P9" i="4"/>
  <c r="C9" i="4"/>
  <c r="B9" i="4"/>
  <c r="E8" i="4"/>
  <c r="D8" i="4"/>
  <c r="C8" i="4"/>
  <c r="B8" i="4"/>
  <c r="X7" i="4"/>
  <c r="T7" i="4"/>
  <c r="P7" i="4"/>
  <c r="Z6" i="4"/>
  <c r="AC6" i="4"/>
  <c r="AB6" i="4"/>
  <c r="X5" i="4"/>
  <c r="T5" i="4"/>
  <c r="P5" i="4"/>
  <c r="AC4" i="4"/>
  <c r="AB4" i="4"/>
  <c r="D13" i="11" l="1"/>
  <c r="AC8" i="11"/>
  <c r="AE8" i="11" s="1"/>
  <c r="AB8" i="12"/>
  <c r="AD8" i="12" s="1"/>
  <c r="AC8" i="12"/>
  <c r="AE8" i="12" s="1"/>
  <c r="P25" i="4"/>
  <c r="AC24" i="4"/>
  <c r="AE24" i="4" s="1"/>
  <c r="L25" i="4"/>
  <c r="H25" i="4"/>
  <c r="AB24" i="4"/>
  <c r="Z4" i="4"/>
  <c r="P21" i="4"/>
  <c r="L21" i="4"/>
  <c r="H21" i="4"/>
  <c r="AB20" i="4"/>
  <c r="AC20" i="4"/>
  <c r="AE20" i="4" s="1"/>
  <c r="D21" i="4"/>
  <c r="L17" i="4"/>
  <c r="AB16" i="4"/>
  <c r="H17" i="4"/>
  <c r="AC16" i="4"/>
  <c r="AE16" i="4" s="1"/>
  <c r="D17" i="4"/>
  <c r="H13" i="4"/>
  <c r="AC8" i="4"/>
  <c r="AB10" i="4"/>
  <c r="AB14" i="4"/>
  <c r="D13" i="4"/>
  <c r="Z12" i="4" s="1"/>
  <c r="D15" i="4"/>
  <c r="AD4" i="4"/>
  <c r="AC10" i="4"/>
  <c r="AC14" i="4"/>
  <c r="D9" i="4"/>
  <c r="Z8" i="4" s="1"/>
  <c r="AE4" i="4"/>
  <c r="D11" i="4"/>
  <c r="AB12" i="4"/>
  <c r="AB8" i="4"/>
  <c r="AD8" i="4" s="1"/>
  <c r="AC12" i="4"/>
  <c r="AE12" i="4" s="1"/>
  <c r="H15" i="4"/>
  <c r="AB24" i="11"/>
  <c r="H25" i="11"/>
  <c r="D23" i="11"/>
  <c r="H23" i="11"/>
  <c r="AD4" i="11"/>
  <c r="AE4" i="11"/>
  <c r="H13" i="11"/>
  <c r="D15" i="11"/>
  <c r="Z14" i="11" s="1"/>
  <c r="AC14" i="11"/>
  <c r="AB8" i="11"/>
  <c r="D25" i="12"/>
  <c r="T25" i="12"/>
  <c r="AB26" i="12"/>
  <c r="L21" i="12"/>
  <c r="P21" i="12"/>
  <c r="AC22" i="12"/>
  <c r="AD4" i="12"/>
  <c r="AB12" i="12"/>
  <c r="AE4" i="12"/>
  <c r="L23" i="12"/>
  <c r="P25" i="12"/>
  <c r="L17" i="12"/>
  <c r="L25" i="12"/>
  <c r="L27" i="12"/>
  <c r="AC20" i="12"/>
  <c r="AE20" i="12" s="1"/>
  <c r="AB22" i="12"/>
  <c r="D17" i="12"/>
  <c r="H19" i="12"/>
  <c r="D21" i="12"/>
  <c r="D9" i="12"/>
  <c r="Z8" i="12" s="1"/>
  <c r="H13" i="12"/>
  <c r="D15" i="12"/>
  <c r="AB14" i="12"/>
  <c r="AC16" i="12"/>
  <c r="AC18" i="12"/>
  <c r="D23" i="12"/>
  <c r="H23" i="12"/>
  <c r="AB24" i="12"/>
  <c r="AD24" i="12" s="1"/>
  <c r="H27" i="12"/>
  <c r="H17" i="12"/>
  <c r="D19" i="12"/>
  <c r="Z18" i="12" s="1"/>
  <c r="AB18" i="12"/>
  <c r="D13" i="12"/>
  <c r="AC14" i="12"/>
  <c r="AB20" i="12"/>
  <c r="AD20" i="12" s="1"/>
  <c r="H21" i="12"/>
  <c r="AC24" i="12"/>
  <c r="H25" i="12"/>
  <c r="AC26" i="12"/>
  <c r="L19" i="11"/>
  <c r="L21" i="11"/>
  <c r="L25" i="11"/>
  <c r="P25" i="11"/>
  <c r="P27" i="11"/>
  <c r="P21" i="11"/>
  <c r="L23" i="11"/>
  <c r="L17" i="11"/>
  <c r="P23" i="11"/>
  <c r="AC24" i="11"/>
  <c r="AC26" i="11"/>
  <c r="L27" i="11"/>
  <c r="AC16" i="11"/>
  <c r="AB10" i="11"/>
  <c r="AB12" i="11"/>
  <c r="AD12" i="11" s="1"/>
  <c r="AC20" i="11"/>
  <c r="H21" i="11"/>
  <c r="AC12" i="11"/>
  <c r="H15" i="11"/>
  <c r="D17" i="11"/>
  <c r="D19" i="11"/>
  <c r="H19" i="11"/>
  <c r="D21" i="11"/>
  <c r="AC22" i="11"/>
  <c r="D27" i="11"/>
  <c r="H27" i="11"/>
  <c r="AC18" i="11"/>
  <c r="D9" i="11"/>
  <c r="Z8" i="11" s="1"/>
  <c r="AB16" i="11"/>
  <c r="H17" i="11"/>
  <c r="AB20" i="11"/>
  <c r="AA4" i="11"/>
  <c r="Z10" i="11"/>
  <c r="AB18" i="11"/>
  <c r="D25" i="11"/>
  <c r="AB22" i="11"/>
  <c r="AB26" i="11"/>
  <c r="AA4" i="12"/>
  <c r="D11" i="12"/>
  <c r="Z10" i="12" s="1"/>
  <c r="AC12" i="12"/>
  <c r="H15" i="12"/>
  <c r="P23" i="12"/>
  <c r="D27" i="12"/>
  <c r="AB16" i="12"/>
  <c r="AD16" i="12" s="1"/>
  <c r="AA4" i="4"/>
  <c r="Z14" i="4"/>
  <c r="Z22" i="4"/>
  <c r="Z10" i="4"/>
  <c r="AB18" i="4"/>
  <c r="D25" i="4"/>
  <c r="AB22" i="4"/>
  <c r="AB26" i="4"/>
  <c r="AD24" i="4" s="1"/>
  <c r="Z16" i="11" l="1"/>
  <c r="AD24" i="11"/>
  <c r="Z12" i="11"/>
  <c r="Z20" i="11"/>
  <c r="Z20" i="12"/>
  <c r="Z16" i="12"/>
  <c r="Z24" i="4"/>
  <c r="AA24" i="4" s="1"/>
  <c r="Z20" i="4"/>
  <c r="AD20" i="4"/>
  <c r="Z16" i="4"/>
  <c r="AA16" i="4" s="1"/>
  <c r="AD16" i="4"/>
  <c r="AE8" i="4"/>
  <c r="AD12" i="4"/>
  <c r="AA12" i="4"/>
  <c r="AE12" i="11"/>
  <c r="AD16" i="11"/>
  <c r="Z22" i="11"/>
  <c r="AD8" i="11"/>
  <c r="Z26" i="12"/>
  <c r="Z22" i="12"/>
  <c r="AD12" i="12"/>
  <c r="Z24" i="12"/>
  <c r="AA24" i="12" s="1"/>
  <c r="Z12" i="12"/>
  <c r="Z14" i="12"/>
  <c r="AE12" i="12"/>
  <c r="AE24" i="12"/>
  <c r="AE16" i="12"/>
  <c r="AE24" i="11"/>
  <c r="AD20" i="11"/>
  <c r="Z24" i="11"/>
  <c r="AA12" i="11"/>
  <c r="AE20" i="11"/>
  <c r="Z26" i="11"/>
  <c r="Z18" i="11"/>
  <c r="AE16" i="11"/>
  <c r="AA8" i="11"/>
  <c r="AA20" i="12"/>
  <c r="AA16" i="12"/>
  <c r="AA8" i="12"/>
  <c r="AA20" i="4"/>
  <c r="AA8" i="4"/>
  <c r="AA16" i="11" l="1"/>
  <c r="AA20" i="11"/>
  <c r="AA12" i="12"/>
  <c r="AA24" i="11"/>
  <c r="AH20" i="11"/>
  <c r="AI4" i="4" l="1"/>
  <c r="AH4" i="4"/>
  <c r="AI4" i="12"/>
  <c r="AH4" i="12"/>
  <c r="AI24" i="11"/>
  <c r="AH24" i="11"/>
  <c r="AI20" i="11"/>
  <c r="AI16" i="11"/>
  <c r="AI12" i="11"/>
  <c r="AH12" i="11"/>
  <c r="AI8" i="11"/>
  <c r="AH8" i="11"/>
  <c r="AI4" i="11"/>
  <c r="AH4" i="11"/>
  <c r="AJ4" i="12" l="1"/>
  <c r="AJ24" i="11"/>
  <c r="AJ4" i="11"/>
  <c r="AH24" i="12"/>
  <c r="AI8" i="12"/>
  <c r="AI20" i="12"/>
  <c r="AI24" i="12"/>
  <c r="AH8" i="12"/>
  <c r="AH12" i="12"/>
  <c r="AI16" i="12"/>
  <c r="AI12" i="12"/>
  <c r="AK24" i="12"/>
  <c r="AK4" i="4"/>
  <c r="AI8" i="4"/>
  <c r="AH16" i="4"/>
  <c r="AH20" i="4"/>
  <c r="AI12" i="4"/>
  <c r="AI24" i="4"/>
  <c r="AK8" i="4"/>
  <c r="AI16" i="4"/>
  <c r="AI20" i="4"/>
  <c r="AJ4" i="4"/>
  <c r="AH8" i="4"/>
  <c r="AH24" i="4"/>
  <c r="AH12" i="4"/>
  <c r="AK4" i="12"/>
  <c r="AH16" i="12"/>
  <c r="AH20" i="12"/>
  <c r="AJ8" i="11"/>
  <c r="AJ12" i="11"/>
  <c r="AK4" i="11"/>
  <c r="AK20" i="11"/>
  <c r="AK24" i="11"/>
  <c r="AH16" i="11"/>
  <c r="AJ16" i="11" s="1"/>
  <c r="AJ20" i="11"/>
  <c r="AJ16" i="12" l="1"/>
  <c r="AK16" i="11"/>
  <c r="AK20" i="12"/>
  <c r="AJ8" i="12"/>
  <c r="AJ12" i="12"/>
  <c r="AJ24" i="12"/>
  <c r="AJ20" i="12"/>
  <c r="AK16" i="12"/>
  <c r="AK24" i="4"/>
  <c r="AK12" i="4"/>
  <c r="AJ20" i="4"/>
  <c r="AJ24" i="4"/>
  <c r="AJ16" i="4"/>
  <c r="AJ12" i="4"/>
  <c r="AJ8" i="4"/>
  <c r="AK16" i="4"/>
  <c r="AK12" i="12"/>
  <c r="AK8" i="12"/>
  <c r="AK12" i="11"/>
  <c r="AK8" i="11"/>
  <c r="AK20" i="4" l="1"/>
</calcChain>
</file>

<file path=xl/sharedStrings.xml><?xml version="1.0" encoding="utf-8"?>
<sst xmlns="http://schemas.openxmlformats.org/spreadsheetml/2006/main" count="87" uniqueCount="44">
  <si>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</si>
  <si>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</si>
  <si>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</si>
  <si>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</si>
  <si>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</si>
  <si>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</si>
  <si>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</si>
  <si>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</si>
  <si>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</si>
  <si>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(1 - 6) ; (2 - 5) ; (3 - 4) ; (1 - 2) ; (3 - 5) ; (4 - 6) ; (1 - 3) ; (2 - 6) ; (4 - 5) ; (2 -3) ; (1 - 4) ; (5 - 6) ; (2 - 4) ; (1 - 5) ; (3 - 6)</t>
  </si>
  <si>
    <t>Akademia Talentów    Żory                       Jastrzębski Węgiel I</t>
  </si>
  <si>
    <t>SK Górnik Radlin I</t>
  </si>
  <si>
    <t>JKS SMS AMS Jastrzębie</t>
  </si>
  <si>
    <t>UKS Millenium Porąbka</t>
  </si>
  <si>
    <t>MOSM Tychy II</t>
  </si>
  <si>
    <t>Talent Sferawent Cieszyn</t>
  </si>
  <si>
    <t>TKKF Szczygłowice</t>
  </si>
  <si>
    <t>Akademia Talentów    Żory                       Jastrzębski Węgiel II</t>
  </si>
  <si>
    <t>Anbud MKS              Będzin II</t>
  </si>
  <si>
    <t>Eco-Team                       AZS 2020 Stolzle     Częstochowa</t>
  </si>
  <si>
    <t>Exact Systems                      M-Volley/Norwid Częstochowa II</t>
  </si>
  <si>
    <t>Exact Systems                      M-Volley/Norwid Częstochowa I</t>
  </si>
  <si>
    <t>UKS Jedynka       Jaworzno I</t>
  </si>
  <si>
    <t>Anbud MKS             Będzin I</t>
  </si>
  <si>
    <t>MKSR Pyskowice</t>
  </si>
  <si>
    <t>SK Górnik Radlin II</t>
  </si>
  <si>
    <t>UKS Trójka Mikołów</t>
  </si>
  <si>
    <t>Tabela wyników turnieju Minisiatkówki na szczeblu Województwa Śląskiego                                                                                                                                    "Czwórki" Chłopców - I liga - III etap</t>
  </si>
  <si>
    <t>Tabela wyników turnieju Minisiatkówki na szczeblu Województwa Śląskiego                                                                                                                                    "Czwórki" Chłopców - II liga - III etap</t>
  </si>
  <si>
    <t>Tabela wyników turnieju Minisiatkówki na szczeblu Województwa Śląskiego                                                                                                                                    "Czwórki" Chłopców - III liga - III etap</t>
  </si>
  <si>
    <t>MUKS Sari SP3 Żory</t>
  </si>
  <si>
    <t>Punkty     suma</t>
  </si>
  <si>
    <t xml:space="preserve">Małe punkty </t>
  </si>
  <si>
    <t>Kolejność spotkań:       (1 - 4) ; (2 - 3) ; (3 - 4) ; (1 - 2) ; (2 - 4) ; (1 - 3)</t>
  </si>
  <si>
    <t>Tabela wyników turnieju Minisiatkówki na szczeblu Województwa Śląskiego                                                                                                                                    "Czwórki" Chłopców - IV Liga - Etap III</t>
  </si>
  <si>
    <t>UKS Jedynka Jaworzno II</t>
  </si>
  <si>
    <t>UKS Tytan Ostrowy</t>
  </si>
  <si>
    <t>Anbud MKS Będzin III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</si>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</sst>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808080"/>
        <bgColor rgb="FF808080"/>
      </patternFill>
    </fill>
  </fills>
  <borders count="118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5" fontId="6" fillId="0" borderId="0"/>
  </cellStyleXfs>
  <cellXfs count="2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0" fillId="0" borderId="20" xfId="0" applyFont="1" applyFill="1" applyBorder="1" applyAlignment="1"/>
    <xf numFmtId="0" fontId="0" fillId="0" borderId="32" xfId="0" applyFont="1" applyFill="1" applyBorder="1" applyAlignment="1"/>
    <xf numFmtId="0" fontId="0" fillId="0" borderId="82" xfId="0" applyFont="1" applyFill="1" applyBorder="1" applyAlignment="1"/>
    <xf numFmtId="0" fontId="0" fillId="0" borderId="44" xfId="0" applyFont="1" applyFill="1" applyBorder="1" applyAlignment="1"/>
    <xf numFmtId="0" fontId="0" fillId="0" borderId="49" xfId="0" applyFont="1" applyFill="1" applyBorder="1" applyAlignment="1"/>
    <xf numFmtId="0" fontId="0" fillId="0" borderId="50" xfId="0" applyFont="1" applyFill="1" applyBorder="1" applyAlignment="1"/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1" xfId="0" applyFont="1" applyFill="1" applyBorder="1" applyAlignment="1"/>
    <xf numFmtId="0" fontId="0" fillId="0" borderId="89" xfId="0" applyFont="1" applyFill="1" applyBorder="1" applyAlignment="1"/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1" fillId="0" borderId="83" xfId="0" applyNumberFormat="1" applyFont="1" applyBorder="1" applyAlignment="1">
      <alignment horizontal="center" vertical="center"/>
    </xf>
    <xf numFmtId="164" fontId="1" fillId="0" borderId="93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85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/>
    </xf>
    <xf numFmtId="0" fontId="0" fillId="2" borderId="86" xfId="0" applyFont="1" applyFill="1" applyBorder="1" applyAlignment="1">
      <alignment horizontal="center"/>
    </xf>
    <xf numFmtId="0" fontId="0" fillId="2" borderId="92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7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3" borderId="105" xfId="0" applyFont="1" applyFill="1" applyBorder="1" applyAlignment="1">
      <alignment horizont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0" fillId="2" borderId="91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1" fillId="0" borderId="9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5" fontId="6" fillId="0" borderId="110" xfId="1" applyFont="1" applyBorder="1" applyAlignment="1">
      <alignment horizontal="center" vertical="center"/>
    </xf>
    <xf numFmtId="165" fontId="6" fillId="0" borderId="111" xfId="1" applyFont="1" applyBorder="1" applyAlignment="1">
      <alignment horizontal="center" vertical="center"/>
    </xf>
    <xf numFmtId="165" fontId="6" fillId="0" borderId="0" xfId="1" applyFont="1" applyBorder="1" applyAlignment="1">
      <alignment horizontal="center" vertical="center"/>
    </xf>
    <xf numFmtId="165" fontId="6" fillId="0" borderId="112" xfId="1" applyFont="1" applyBorder="1" applyAlignment="1">
      <alignment horizontal="center" vertical="center"/>
    </xf>
    <xf numFmtId="165" fontId="6" fillId="0" borderId="111" xfId="1" applyFill="1" applyBorder="1" applyAlignment="1">
      <alignment horizontal="center"/>
    </xf>
    <xf numFmtId="0" fontId="0" fillId="4" borderId="113" xfId="0" applyFill="1" applyBorder="1"/>
    <xf numFmtId="165" fontId="6" fillId="0" borderId="111" xfId="1" applyBorder="1" applyAlignment="1">
      <alignment horizontal="center" vertical="center"/>
    </xf>
    <xf numFmtId="165" fontId="6" fillId="0" borderId="114" xfId="1" applyBorder="1" applyAlignment="1">
      <alignment horizontal="center"/>
    </xf>
    <xf numFmtId="165" fontId="6" fillId="0" borderId="115" xfId="1" applyBorder="1" applyAlignment="1">
      <alignment horizontal="center"/>
    </xf>
    <xf numFmtId="165" fontId="6" fillId="0" borderId="116" xfId="1" applyBorder="1" applyAlignment="1">
      <alignment horizontal="center"/>
    </xf>
    <xf numFmtId="165" fontId="6" fillId="0" borderId="117" xfId="1" applyFont="1" applyBorder="1" applyAlignment="1">
      <alignment horizontal="center" vertical="center"/>
    </xf>
    <xf numFmtId="165" fontId="6" fillId="0" borderId="111" xfId="1" applyBorder="1" applyAlignment="1">
      <alignment horizontal="center"/>
    </xf>
    <xf numFmtId="165" fontId="6" fillId="0" borderId="110" xfId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zoomScaleNormal="100" workbookViewId="0">
      <selection activeCell="AD29" sqref="AD29"/>
    </sheetView>
  </sheetViews>
  <sheetFormatPr defaultRowHeight="15" x14ac:dyDescent="0.25"/>
  <cols>
    <col min="1" max="1" width="18.42578125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7" width="4" customWidth="1"/>
    <col min="18" max="18" width="3.7109375" customWidth="1"/>
    <col min="19" max="19" width="3.85546875" customWidth="1"/>
    <col min="20" max="21" width="3.7109375" customWidth="1"/>
    <col min="22" max="22" width="4" customWidth="1"/>
    <col min="23" max="23" width="3.85546875" customWidth="1"/>
    <col min="24" max="25" width="3.7109375" customWidth="1"/>
    <col min="26" max="26" width="4" customWidth="1"/>
    <col min="27" max="27" width="4.28515625" customWidth="1"/>
    <col min="28" max="29" width="4.42578125" customWidth="1"/>
    <col min="30" max="30" width="4.7109375" customWidth="1"/>
    <col min="31" max="31" width="4.5703125" customWidth="1"/>
    <col min="32" max="32" width="7.85546875" customWidth="1"/>
    <col min="35" max="35" width="10" customWidth="1"/>
  </cols>
  <sheetData>
    <row r="1" spans="1:37" ht="39" customHeight="1" x14ac:dyDescent="0.25">
      <c r="A1" s="217" t="s">
        <v>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37" ht="15.75" thickBot="1" x14ac:dyDescent="0.3"/>
    <row r="3" spans="1:37" ht="60.75" customHeight="1" thickTop="1" thickBot="1" x14ac:dyDescent="0.3">
      <c r="A3" s="1" t="s">
        <v>0</v>
      </c>
      <c r="B3" s="218">
        <v>1</v>
      </c>
      <c r="C3" s="219"/>
      <c r="D3" s="219"/>
      <c r="E3" s="220"/>
      <c r="F3" s="218">
        <v>2</v>
      </c>
      <c r="G3" s="219"/>
      <c r="H3" s="219"/>
      <c r="I3" s="220"/>
      <c r="J3" s="218">
        <v>3</v>
      </c>
      <c r="K3" s="219"/>
      <c r="L3" s="219"/>
      <c r="M3" s="220"/>
      <c r="N3" s="218">
        <v>4</v>
      </c>
      <c r="O3" s="219"/>
      <c r="P3" s="219"/>
      <c r="Q3" s="219"/>
      <c r="R3" s="218">
        <v>5</v>
      </c>
      <c r="S3" s="219"/>
      <c r="T3" s="219"/>
      <c r="U3" s="220"/>
      <c r="V3" s="218">
        <v>6</v>
      </c>
      <c r="W3" s="219"/>
      <c r="X3" s="219"/>
      <c r="Y3" s="220"/>
      <c r="Z3" s="221" t="s">
        <v>1</v>
      </c>
      <c r="AA3" s="222"/>
      <c r="AB3" s="223" t="s">
        <v>2</v>
      </c>
      <c r="AC3" s="224"/>
      <c r="AD3" s="223" t="s">
        <v>3</v>
      </c>
      <c r="AE3" s="224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63" t="s">
        <v>22</v>
      </c>
      <c r="B4" s="208"/>
      <c r="C4" s="209"/>
      <c r="D4" s="209"/>
      <c r="E4" s="210"/>
      <c r="F4" s="6">
        <v>8</v>
      </c>
      <c r="G4" s="7">
        <v>15</v>
      </c>
      <c r="H4" s="8"/>
      <c r="I4" s="9"/>
      <c r="J4" s="6">
        <v>7</v>
      </c>
      <c r="K4" s="10">
        <v>15</v>
      </c>
      <c r="L4" s="8"/>
      <c r="M4" s="11"/>
      <c r="N4" s="6">
        <v>6</v>
      </c>
      <c r="O4" s="10">
        <v>15</v>
      </c>
      <c r="P4" s="8"/>
      <c r="Q4" s="9"/>
      <c r="R4" s="12">
        <v>8</v>
      </c>
      <c r="S4" s="13">
        <v>15</v>
      </c>
      <c r="T4" s="8"/>
      <c r="U4" s="11"/>
      <c r="V4" s="6">
        <v>5</v>
      </c>
      <c r="W4" s="7">
        <v>15</v>
      </c>
      <c r="X4" s="9"/>
      <c r="Y4" s="14"/>
      <c r="Z4" s="175">
        <f>T5+P5+L5+H5+X5</f>
        <v>5</v>
      </c>
      <c r="AA4" s="177">
        <f>Z4+Z6</f>
        <v>5</v>
      </c>
      <c r="AB4" s="183">
        <f>J4+J5+L4+N4+N5+P4+H4+F4+F5+R4+R5+T4+V4+X4+V5</f>
        <v>77</v>
      </c>
      <c r="AC4" s="185">
        <f>K5+K4+M4+O5+O4+U4+I4+G4+G5+Q4+S4+S5+W4+W5+Y4</f>
        <v>150</v>
      </c>
      <c r="AD4" s="202">
        <f>AB4+AB6</f>
        <v>77</v>
      </c>
      <c r="AE4" s="205">
        <f>AC4+AC6</f>
        <v>150</v>
      </c>
      <c r="AF4" s="156" t="s">
        <v>43</v>
      </c>
      <c r="AH4" s="159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0</v>
      </c>
      <c r="AI4" s="161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10</v>
      </c>
      <c r="AJ4" s="161">
        <f>AH4/AI4</f>
        <v>0</v>
      </c>
      <c r="AK4" s="144">
        <f>AD4/AE4</f>
        <v>0.51333333333333331</v>
      </c>
    </row>
    <row r="5" spans="1:37" ht="15.75" customHeight="1" thickBot="1" x14ac:dyDescent="0.3">
      <c r="A5" s="164"/>
      <c r="B5" s="211"/>
      <c r="C5" s="212"/>
      <c r="D5" s="212"/>
      <c r="E5" s="213"/>
      <c r="F5" s="15">
        <v>9</v>
      </c>
      <c r="G5" s="16">
        <v>15</v>
      </c>
      <c r="H5" s="193">
        <f>IF(AND(F4=0,F5=0),0,1)*0+IF(AND(F4&gt;G4,F5&gt;G5),1,0)*2+IF(AND(F4&lt;G4,F5&lt;G5),1,0)*IF(AND(F4=0,F5=0),0,1)+IF(H4&gt;I4,1,0)*2+IF(H4&lt;I4,1,0)*1</f>
        <v>1</v>
      </c>
      <c r="I5" s="193"/>
      <c r="J5" s="15">
        <v>9</v>
      </c>
      <c r="K5" s="16">
        <v>15</v>
      </c>
      <c r="L5" s="193">
        <f>IF(AND(J4=0,J5=0),0,1)*0+IF(AND(J4&gt;K4,J5&gt;K5),1,0)*2+IF(AND(J4&lt;K4,J5&lt;K5),1,0)*IF(AND(J4=0,J5=0),0,1)+IF(L4&gt;M4,1,0)*2+IF(L4&lt;M4,1,0)*1</f>
        <v>1</v>
      </c>
      <c r="M5" s="193"/>
      <c r="N5" s="15">
        <v>9</v>
      </c>
      <c r="O5" s="16">
        <v>15</v>
      </c>
      <c r="P5" s="193">
        <f>IF(AND(N4=0,N5=0),0,1)*0+IF(AND(N4&gt;O4,N5&gt;O5),1,0)*2+IF(AND(N4&lt;O4,N5&lt;O5),1,0)*IF(AND(N4=0,N5=0),0,1)+IF(P4&gt;Q4,1,0)*2+IF(P4&lt;Q4,1,0)*1</f>
        <v>1</v>
      </c>
      <c r="Q5" s="193"/>
      <c r="R5" s="17">
        <v>8</v>
      </c>
      <c r="S5" s="18">
        <v>15</v>
      </c>
      <c r="T5" s="193">
        <f>IF(AND(R4=0,R5=0),0,1)*0+IF(AND(R4&gt;S4,R5&gt;S5),1,0)*2+IF(AND(R4&lt;S4,R5&lt;S5),1,0)*IF(AND(R4=0,R5=0),0,1)+IF(T4&gt;U4,1,0)*2+IF(T4&lt;U4,1,0)*1</f>
        <v>1</v>
      </c>
      <c r="U5" s="193"/>
      <c r="V5" s="19">
        <v>8</v>
      </c>
      <c r="W5" s="16">
        <v>15</v>
      </c>
      <c r="X5" s="146">
        <f>IF(AND(V4=0,V5=0),0,1)*0+IF(AND(V4&gt;W4,V5&gt;W5),1,0)*2+IF(AND(V4&lt;W4,V5&lt;W5),1,0)*IF(AND(V4=0,V5=0),0,1)+IF(X4&gt;Y4,1,0)*2+IF(X4&lt;Y4,1,0)*1</f>
        <v>1</v>
      </c>
      <c r="Y5" s="147"/>
      <c r="Z5" s="195"/>
      <c r="AA5" s="178"/>
      <c r="AB5" s="197"/>
      <c r="AC5" s="198"/>
      <c r="AD5" s="203"/>
      <c r="AE5" s="206"/>
      <c r="AF5" s="157"/>
      <c r="AH5" s="159"/>
      <c r="AI5" s="161"/>
      <c r="AJ5" s="161"/>
      <c r="AK5" s="144"/>
    </row>
    <row r="6" spans="1:37" ht="16.5" customHeight="1" thickTop="1" thickBot="1" x14ac:dyDescent="0.3">
      <c r="A6" s="164"/>
      <c r="B6" s="211"/>
      <c r="C6" s="212"/>
      <c r="D6" s="212"/>
      <c r="E6" s="213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75">
        <f>T7+P7+L7+H7+X7</f>
        <v>0</v>
      </c>
      <c r="AA6" s="178"/>
      <c r="AB6" s="183">
        <f>J6+J7+L6+N6+N7+P6+H6+F6+F7+T6+R6+R7+V6+V7+X6</f>
        <v>0</v>
      </c>
      <c r="AC6" s="185">
        <f>K7+K6+M6+O7+O6+U6+I6+G6+G7+S6+S7+Q6+W6+W7+Y6</f>
        <v>0</v>
      </c>
      <c r="AD6" s="203"/>
      <c r="AE6" s="206"/>
      <c r="AF6" s="157"/>
      <c r="AH6" s="159"/>
      <c r="AI6" s="161"/>
      <c r="AJ6" s="161"/>
      <c r="AK6" s="144"/>
    </row>
    <row r="7" spans="1:37" ht="15.75" customHeight="1" thickBot="1" x14ac:dyDescent="0.3">
      <c r="A7" s="189"/>
      <c r="B7" s="214"/>
      <c r="C7" s="215"/>
      <c r="D7" s="215"/>
      <c r="E7" s="216"/>
      <c r="F7" s="9"/>
      <c r="G7" s="26"/>
      <c r="H7" s="193">
        <f>IF(AND(F6=0,F7=0),0,1)*0+IF(AND(F6&gt;G6,F7&gt;G7),1,0)*2+IF(AND(F6&lt;G6,F7&lt;G7),1,0)*IF(AND(F6=0,F7=0),0,1)+IF(H6&gt;I6,1,0)*2+IF(H6&lt;I6,1,0)*1</f>
        <v>0</v>
      </c>
      <c r="I7" s="193"/>
      <c r="J7" s="27"/>
      <c r="K7" s="26"/>
      <c r="L7" s="199">
        <f>IF(AND(J6=0,J7=0),0,1)*0+IF(AND(J6&gt;K6,J7&gt;K7),1,0)*2+IF(AND(J6&lt;K6,J7&lt;K7),1,0)*IF(AND(J6=0,J7=0),0,1)+IF(L6&gt;M6,1,0)*2+IF(L6&lt;M6,1,0)*1</f>
        <v>0</v>
      </c>
      <c r="M7" s="199"/>
      <c r="N7" s="27"/>
      <c r="O7" s="26"/>
      <c r="P7" s="199">
        <f>IF(AND(N6=0,N7=0),0,1)*0+IF(AND(N6&gt;O6,N7&gt;O7),1,0)*2+IF(AND(N6&lt;O6,N7&lt;O7),1,0)*IF(AND(N6=0,N7=0),0,1)+IF(P6&gt;Q6,1,0)*2+IF(P6&lt;Q6,1,0)*1</f>
        <v>0</v>
      </c>
      <c r="Q7" s="199"/>
      <c r="R7" s="28"/>
      <c r="S7" s="29"/>
      <c r="T7" s="199">
        <f>IF(AND(R6=0,R7=0),0,1)*0+IF(AND(R6&gt;S6,R7&gt;S7),1,0)*2+IF(AND(R6&lt;S6,R7&lt;S7),1,0)*IF(AND(R6=0,R7=0),0,1)+IF(T6&gt;U6,1,0)*2+IF(T6&lt;U6,1,0)*1</f>
        <v>0</v>
      </c>
      <c r="U7" s="199"/>
      <c r="V7" s="15"/>
      <c r="W7" s="16"/>
      <c r="X7" s="200">
        <f>IF(AND(V6=0,V7=0),0,1)*0+IF(AND(V6&gt;W6,V7&gt;W7),1,0)*2+IF(AND(V6&lt;W6,V7&lt;W7),1,0)*IF(AND(V6=0,V7=0),0,1)+IF(X6&gt;Y6,1,0)*2+IF(X6&lt;Y6,1,0)*1</f>
        <v>0</v>
      </c>
      <c r="Y7" s="201"/>
      <c r="Z7" s="195"/>
      <c r="AA7" s="196"/>
      <c r="AB7" s="197"/>
      <c r="AC7" s="198"/>
      <c r="AD7" s="204"/>
      <c r="AE7" s="207"/>
      <c r="AF7" s="187"/>
      <c r="AH7" s="159"/>
      <c r="AI7" s="161"/>
      <c r="AJ7" s="161"/>
      <c r="AK7" s="144"/>
    </row>
    <row r="8" spans="1:37" ht="16.5" customHeight="1" thickTop="1" thickBot="1" x14ac:dyDescent="0.3">
      <c r="A8" s="163" t="s">
        <v>25</v>
      </c>
      <c r="B8" s="30">
        <f>G4</f>
        <v>15</v>
      </c>
      <c r="C8" s="31">
        <f>F4</f>
        <v>8</v>
      </c>
      <c r="D8" s="32">
        <f>I4</f>
        <v>0</v>
      </c>
      <c r="E8" s="33">
        <f>H4</f>
        <v>0</v>
      </c>
      <c r="F8" s="194"/>
      <c r="G8" s="194"/>
      <c r="H8" s="194"/>
      <c r="I8" s="194"/>
      <c r="J8" s="34">
        <v>11</v>
      </c>
      <c r="K8" s="35">
        <v>15</v>
      </c>
      <c r="L8" s="112"/>
      <c r="M8" s="37"/>
      <c r="N8" s="38">
        <v>7</v>
      </c>
      <c r="O8" s="35">
        <v>15</v>
      </c>
      <c r="P8" s="112"/>
      <c r="Q8" s="39"/>
      <c r="R8" s="40">
        <v>10</v>
      </c>
      <c r="S8" s="35">
        <v>15</v>
      </c>
      <c r="T8" s="113"/>
      <c r="U8" s="37"/>
      <c r="V8" s="42">
        <v>15</v>
      </c>
      <c r="W8" s="43">
        <v>13</v>
      </c>
      <c r="X8" s="113">
        <v>11</v>
      </c>
      <c r="Y8" s="37">
        <v>9</v>
      </c>
      <c r="Z8" s="175">
        <f>T9+P9+L9+D9+X9</f>
        <v>7</v>
      </c>
      <c r="AA8" s="177">
        <f>Z8+Z10</f>
        <v>7</v>
      </c>
      <c r="AB8" s="183">
        <f>J8+J9+L8+N8+N9+P8+D8+B8+B9+R8+R9+T8+V8+V9+X8</f>
        <v>116</v>
      </c>
      <c r="AC8" s="185">
        <f>K9+K8+M8+O9+O8+U8+E8+C8+C9+S8+S9+Q8+W8+W9+Y8</f>
        <v>144</v>
      </c>
      <c r="AD8" s="183">
        <f>AB8+AB10</f>
        <v>116</v>
      </c>
      <c r="AE8" s="185">
        <f>AC8+AC10</f>
        <v>144</v>
      </c>
      <c r="AF8" s="156" t="s">
        <v>41</v>
      </c>
      <c r="AH8" s="159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4</v>
      </c>
      <c r="AI8" s="161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7</v>
      </c>
      <c r="AJ8" s="161">
        <f t="shared" ref="AJ8" si="0">AH8/AI8</f>
        <v>0.5714285714285714</v>
      </c>
      <c r="AK8" s="144">
        <f t="shared" ref="AK8" si="1">AD8/AE8</f>
        <v>0.80555555555555558</v>
      </c>
    </row>
    <row r="9" spans="1:37" ht="15.75" customHeight="1" thickTop="1" thickBot="1" x14ac:dyDescent="0.3">
      <c r="A9" s="164"/>
      <c r="B9" s="45">
        <f>G5</f>
        <v>15</v>
      </c>
      <c r="C9" s="46">
        <f>F5</f>
        <v>9</v>
      </c>
      <c r="D9" s="146">
        <f>IF(AND(B8=0,B9=0),0,1)*0+IF(AND(B8&gt;C8,B9&gt;C9),1,0)*2+IF(AND(B8&lt;C8,B9&lt;C9),1,0)*IF(AND(B8=0,B9=0),0,1)+IF(D8&gt;E8,1,0)*2+IF(D8&lt;E8,1,0)*1</f>
        <v>2</v>
      </c>
      <c r="E9" s="147"/>
      <c r="F9" s="194"/>
      <c r="G9" s="194"/>
      <c r="H9" s="194"/>
      <c r="I9" s="194"/>
      <c r="J9" s="47">
        <v>12</v>
      </c>
      <c r="K9" s="48">
        <v>15</v>
      </c>
      <c r="L9" s="193">
        <f>IF(AND(J8=0,J9=0),0,1)*0+IF(AND(J8&gt;K8,J9&gt;K9),1,0)*2+IF(AND(J8&lt;K8,J9&lt;K9),1,0)*IF(AND(J8=0,J9=0),0,1)+IF(L8&gt;M8,1,0)*2+IF(L8&lt;M8,1,0)*1</f>
        <v>1</v>
      </c>
      <c r="M9" s="193"/>
      <c r="N9" s="47">
        <v>12</v>
      </c>
      <c r="O9" s="48">
        <v>15</v>
      </c>
      <c r="P9" s="193">
        <f>IF(AND(N8=0,N9=0),0,1)*0+IF(AND(N8&gt;O8,N9&gt;O9),1,0)*2+IF(AND(N8&lt;O8,N9&lt;O9),1,0)*IF(AND(N8=0,N9=0),0,1)+IF(P8&gt;Q8,1,0)*2+IF(P8&lt;Q8,1,0)*1</f>
        <v>1</v>
      </c>
      <c r="Q9" s="193"/>
      <c r="R9" s="49">
        <v>4</v>
      </c>
      <c r="S9" s="48">
        <v>15</v>
      </c>
      <c r="T9" s="193">
        <f>IF(AND(R8=0,R9=0),0,1)*0+IF(AND(R8&gt;S8,R9&gt;S9),1,0)*2+IF(AND(R8&lt;S8,R9&lt;S9),1,0)*IF(AND(R8=0,R9=0),0,1)+IF(T8&gt;U8,1,0)*2+IF(T8&lt;U8,1,0)*1</f>
        <v>1</v>
      </c>
      <c r="U9" s="193"/>
      <c r="V9" s="48">
        <v>4</v>
      </c>
      <c r="W9" s="50">
        <v>15</v>
      </c>
      <c r="X9" s="146">
        <f>IF(AND(V8=0,V9=0),0,1)*0+IF(AND(V8&gt;W8,V9&gt;W9),1,0)*2+IF(AND(V8&lt;W8,V9&lt;W9),1,0)*IF(AND(V8=0,V9=0),0,1)+IF(X8&gt;Y8,1,0)*2+IF(X8&lt;Y8,1,0)*1</f>
        <v>2</v>
      </c>
      <c r="Y9" s="147"/>
      <c r="Z9" s="195"/>
      <c r="AA9" s="178"/>
      <c r="AB9" s="197"/>
      <c r="AC9" s="198"/>
      <c r="AD9" s="150"/>
      <c r="AE9" s="152"/>
      <c r="AF9" s="157"/>
      <c r="AH9" s="159"/>
      <c r="AI9" s="161"/>
      <c r="AJ9" s="161"/>
      <c r="AK9" s="144"/>
    </row>
    <row r="10" spans="1:37" ht="16.5" customHeight="1" thickTop="1" thickBot="1" x14ac:dyDescent="0.3">
      <c r="A10" s="164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94"/>
      <c r="G10" s="194"/>
      <c r="H10" s="194"/>
      <c r="I10" s="194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75">
        <f>P11+L11+D11+T11+X11</f>
        <v>0</v>
      </c>
      <c r="AA10" s="178"/>
      <c r="AB10" s="183">
        <f>J10+J11+L10+N10+N11+P10+D10+B10+B11+R10+R11+T10+V10+V11+X10</f>
        <v>0</v>
      </c>
      <c r="AC10" s="185">
        <f>K11+K10+M10+O11+O10+U10+E10+C10+C11+S10+S11+Q10+W10+W11+Y10</f>
        <v>0</v>
      </c>
      <c r="AD10" s="150"/>
      <c r="AE10" s="152"/>
      <c r="AF10" s="157"/>
      <c r="AH10" s="159"/>
      <c r="AI10" s="161"/>
      <c r="AJ10" s="161"/>
      <c r="AK10" s="144"/>
    </row>
    <row r="11" spans="1:37" ht="15.75" customHeight="1" thickTop="1" thickBot="1" x14ac:dyDescent="0.3">
      <c r="A11" s="189"/>
      <c r="B11" s="59">
        <f>G7</f>
        <v>0</v>
      </c>
      <c r="C11" s="60">
        <f>F7</f>
        <v>0</v>
      </c>
      <c r="D11" s="146">
        <f>IF(AND(B10=0,B11=0),0,1)*0+IF(AND(B10&gt;C10,B11&gt;C11),1,0)*2+IF(AND(B10&lt;C10,B11&lt;C11),1,0)*IF(AND(B10=0,B11=0),0,1)+IF(D10&gt;E10,1,0)*2+IF(D10&lt;E10,1,0)*1</f>
        <v>0</v>
      </c>
      <c r="E11" s="147"/>
      <c r="F11" s="194"/>
      <c r="G11" s="194"/>
      <c r="H11" s="194"/>
      <c r="I11" s="194"/>
      <c r="J11" s="61"/>
      <c r="K11" s="62"/>
      <c r="L11" s="193">
        <f>IF(AND(J10=0,J11=0),0,1)*0+IF(AND(J10&gt;K10,J11&gt;K11),1,0)*2+IF(AND(J10&lt;K10,J11&lt;K11),1,0)*IF(AND(J10=0,J11=0),0,1)+IF(L10&gt;M10,1,0)*2+IF(L10&lt;M10,1,0)*1</f>
        <v>0</v>
      </c>
      <c r="M11" s="193"/>
      <c r="N11" s="61"/>
      <c r="O11" s="62"/>
      <c r="P11" s="199">
        <f>IF(AND(N10=0,N11=0),0,1)*0+IF(AND(N10&gt;O10,N11&gt;O11),1,0)*2+IF(AND(N10&lt;O10,N11&lt;O11),1,0)*IF(AND(N10=0,N11=0),0,1)+IF(P10&gt;Q10,1,0)*2+IF(P10&lt;Q10,1,0)*1</f>
        <v>0</v>
      </c>
      <c r="Q11" s="199"/>
      <c r="R11" s="63"/>
      <c r="S11" s="62"/>
      <c r="T11" s="199">
        <f>IF(AND(R10=0,R11=0),0,1)*0+IF(AND(R10&gt;S10,R11&gt;S11),1,0)*2+IF(AND(R10&lt;S10,R11&lt;S11),1,0)*IF(AND(R10=0,R11=0),0,1)+IF(T10&gt;U10,1,0)*2+IF(T10&lt;U10,1,0)*1</f>
        <v>0</v>
      </c>
      <c r="U11" s="199"/>
      <c r="V11" s="39"/>
      <c r="W11" s="64"/>
      <c r="X11" s="200">
        <f>IF(AND(V10=0,V11=0),0,1)*0+IF(AND(V10&gt;W10,V11&gt;W11),1,0)*2+IF(AND(V10&lt;W10,V11&lt;W11),1,0)*IF(AND(V10=0,V11=0),0,1)+IF(X10&gt;Y10,1,0)*2+IF(X10&lt;Y10,1,0)*1</f>
        <v>0</v>
      </c>
      <c r="Y11" s="201"/>
      <c r="Z11" s="195"/>
      <c r="AA11" s="196"/>
      <c r="AB11" s="197"/>
      <c r="AC11" s="198"/>
      <c r="AD11" s="184"/>
      <c r="AE11" s="186"/>
      <c r="AF11" s="187"/>
      <c r="AH11" s="159"/>
      <c r="AI11" s="161"/>
      <c r="AJ11" s="161"/>
      <c r="AK11" s="144"/>
    </row>
    <row r="12" spans="1:37" ht="16.5" customHeight="1" thickTop="1" thickBot="1" x14ac:dyDescent="0.3">
      <c r="A12" s="163" t="s">
        <v>23</v>
      </c>
      <c r="B12" s="38">
        <f>K4</f>
        <v>15</v>
      </c>
      <c r="C12" s="35">
        <f>J4</f>
        <v>7</v>
      </c>
      <c r="D12" s="36">
        <f>M4</f>
        <v>0</v>
      </c>
      <c r="E12" s="37">
        <f>L4</f>
        <v>0</v>
      </c>
      <c r="F12" s="65">
        <f>K8</f>
        <v>15</v>
      </c>
      <c r="G12" s="66">
        <f>J8</f>
        <v>11</v>
      </c>
      <c r="H12" s="41">
        <f>M8</f>
        <v>0</v>
      </c>
      <c r="I12" s="39">
        <f>L8</f>
        <v>0</v>
      </c>
      <c r="J12" s="166"/>
      <c r="K12" s="167"/>
      <c r="L12" s="167"/>
      <c r="M12" s="168"/>
      <c r="N12" s="38">
        <v>15</v>
      </c>
      <c r="O12" s="35">
        <v>7</v>
      </c>
      <c r="P12" s="112"/>
      <c r="Q12" s="39"/>
      <c r="R12" s="40">
        <v>15</v>
      </c>
      <c r="S12" s="35">
        <v>11</v>
      </c>
      <c r="T12" s="39"/>
      <c r="U12" s="114"/>
      <c r="V12" s="65">
        <v>16</v>
      </c>
      <c r="W12" s="68">
        <v>14</v>
      </c>
      <c r="X12" s="39"/>
      <c r="Y12" s="114"/>
      <c r="Z12" s="175">
        <f>P13+H13+D13+T13+X13</f>
        <v>10</v>
      </c>
      <c r="AA12" s="177">
        <f>Z12+Z14</f>
        <v>10</v>
      </c>
      <c r="AB12" s="183">
        <f>H12+F12+F13+D12+B12+B13+N12+N13+P12+R12+R13+T12+V12+V13+X12</f>
        <v>154</v>
      </c>
      <c r="AC12" s="185">
        <f>I12+G12+G13+E12+C12+C13+O13+O12+U12+S12+S13+Q12+W12+W13+Y12</f>
        <v>112</v>
      </c>
      <c r="AD12" s="183">
        <f>AB12+AB14</f>
        <v>154</v>
      </c>
      <c r="AE12" s="185">
        <f>AC12+AC14</f>
        <v>112</v>
      </c>
      <c r="AF12" s="156" t="s">
        <v>38</v>
      </c>
      <c r="AH12" s="159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10</v>
      </c>
      <c r="AI12" s="161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0</v>
      </c>
      <c r="AJ12" s="161" t="e">
        <f t="shared" ref="AJ12" si="2">AH12/AI12</f>
        <v>#DIV/0!</v>
      </c>
      <c r="AK12" s="144">
        <f t="shared" ref="AK12" si="3">AD12/AE12</f>
        <v>1.375</v>
      </c>
    </row>
    <row r="13" spans="1:37" ht="15.75" customHeight="1" thickBot="1" x14ac:dyDescent="0.3">
      <c r="A13" s="164"/>
      <c r="B13" s="47">
        <f>K5</f>
        <v>15</v>
      </c>
      <c r="C13" s="48">
        <f>J5</f>
        <v>9</v>
      </c>
      <c r="D13" s="146">
        <f>IF(AND(B12=0,B13=0),0,1)*0+IF(AND(B12&gt;C12,B13&gt;C13),1,0)*2+IF(AND(B12&lt;C12,B13&lt;C13),1,0)*IF(AND(B12=0,B13=0),0,1)+IF(D12&gt;E12,1,0)*2+IF(D12&lt;E12,1,0)*1</f>
        <v>2</v>
      </c>
      <c r="E13" s="147"/>
      <c r="F13" s="70">
        <f>K9</f>
        <v>15</v>
      </c>
      <c r="G13" s="50">
        <f>J9</f>
        <v>12</v>
      </c>
      <c r="H13" s="146">
        <f>IF(AND(F12=0,F13=0),0,1)*0+IF(AND(F12&gt;G12,F13&gt;G13),1,0)*2+IF(AND(F12&lt;G12,F13&lt;G13),1,0)*IF(AND(F12=0,F13=0),0,1)+IF(H12&gt;I12,1,0)*2+IF(H12&lt;I12,1,0)*1</f>
        <v>2</v>
      </c>
      <c r="I13" s="147"/>
      <c r="J13" s="169"/>
      <c r="K13" s="170"/>
      <c r="L13" s="170"/>
      <c r="M13" s="171"/>
      <c r="N13" s="47">
        <v>17</v>
      </c>
      <c r="O13" s="48">
        <v>15</v>
      </c>
      <c r="P13" s="193">
        <f>IF(AND(N12=0,N13=0),0,1)*0+IF(AND(N12&gt;O12,N13&gt;O13),1,0)*2+IF(AND(N12&lt;O12,N13&lt;O13),1,0)*IF(AND(N12=0,N13=0),0,1)+IF(P12&gt;Q12,1,0)*2+IF(P12&lt;Q12,1,0)*1</f>
        <v>2</v>
      </c>
      <c r="Q13" s="193"/>
      <c r="R13" s="49">
        <v>15</v>
      </c>
      <c r="S13" s="48">
        <v>12</v>
      </c>
      <c r="T13" s="193">
        <f>IF(AND(R12=0,R13=0),0,1)*0+IF(AND(R12&gt;S12,R13&gt;S13),1,0)*2+IF(AND(R12&lt;S12,R13&lt;S13),1,0)*IF(AND(R12=0,R13=0),0,1)+IF(T12&gt;U12,1,0)*2+IF(T12&lt;U12,1,0)*1</f>
        <v>2</v>
      </c>
      <c r="U13" s="193"/>
      <c r="V13" s="48">
        <v>16</v>
      </c>
      <c r="W13" s="50">
        <v>14</v>
      </c>
      <c r="X13" s="193">
        <f>IF(AND(V12=0,V13=0),0,1)*0+IF(AND(V12&gt;W12,V13&gt;W13),1,0)*2+IF(AND(V12&lt;W12,V13&lt;W13),1,0)*IF(AND(V12=0,V13=0),0,1)+IF(X12&gt;Y12,1,0)*2+IF(X12&lt;Y12,1,0)*1</f>
        <v>2</v>
      </c>
      <c r="Y13" s="193"/>
      <c r="Z13" s="195"/>
      <c r="AA13" s="178"/>
      <c r="AB13" s="197"/>
      <c r="AC13" s="198"/>
      <c r="AD13" s="150"/>
      <c r="AE13" s="152"/>
      <c r="AF13" s="157"/>
      <c r="AH13" s="159"/>
      <c r="AI13" s="161"/>
      <c r="AJ13" s="161"/>
      <c r="AK13" s="144"/>
    </row>
    <row r="14" spans="1:37" ht="16.5" customHeight="1" thickTop="1" thickBot="1" x14ac:dyDescent="0.3">
      <c r="A14" s="164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69"/>
      <c r="K14" s="170"/>
      <c r="L14" s="170"/>
      <c r="M14" s="171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75">
        <f>P15+H15+D15+T15+X15</f>
        <v>0</v>
      </c>
      <c r="AA14" s="178"/>
      <c r="AB14" s="183">
        <f>H14+F14+F15+D14+B14+B15+N14+N15+P14+R14+R15+T14+V14+V15+X14</f>
        <v>0</v>
      </c>
      <c r="AC14" s="185">
        <f>I14+G14+G15+E14+C14+C15+O15+O14+U14+S14+S15+Q14+W14+W15+Y14</f>
        <v>0</v>
      </c>
      <c r="AD14" s="150"/>
      <c r="AE14" s="152"/>
      <c r="AF14" s="157"/>
      <c r="AH14" s="159"/>
      <c r="AI14" s="161"/>
      <c r="AJ14" s="161"/>
      <c r="AK14" s="144"/>
    </row>
    <row r="15" spans="1:37" ht="15.75" customHeight="1" thickBot="1" x14ac:dyDescent="0.3">
      <c r="A15" s="189"/>
      <c r="B15" s="61">
        <f>K7</f>
        <v>0</v>
      </c>
      <c r="C15" s="62">
        <f>J7</f>
        <v>0</v>
      </c>
      <c r="D15" s="146">
        <f>IF(AND(B14=0,B15=0),0,1)*0+IF(AND(B14&gt;C14,B15&gt;C15),1,0)*2+IF(AND(B14&lt;C14,B15&lt;C15),1,0)*IF(AND(B14=0,B15=0),0,1)+IF(D14&gt;E14,1,0)*2+IF(D14&lt;E14,1,0)*1</f>
        <v>0</v>
      </c>
      <c r="E15" s="147"/>
      <c r="F15" s="62">
        <f>K11</f>
        <v>0</v>
      </c>
      <c r="G15" s="73">
        <f>J11</f>
        <v>0</v>
      </c>
      <c r="H15" s="146">
        <f>IF(AND(F14=0,F15=0),0,1)*0+IF(AND(F14&gt;G14,F15&gt;G15),1,0)*2+IF(AND(F14&lt;G14,F15&lt;G15),1,0)*IF(AND(F14=0,F15=0),0,1)+IF(H14&gt;I14,1,0)*2+IF(H14&lt;I14,1,0)*1</f>
        <v>0</v>
      </c>
      <c r="I15" s="147"/>
      <c r="J15" s="190"/>
      <c r="K15" s="191"/>
      <c r="L15" s="191"/>
      <c r="M15" s="192"/>
      <c r="N15" s="61"/>
      <c r="O15" s="62"/>
      <c r="P15" s="193">
        <f>IF(AND(N14=0,N15=0),0,1)*0+IF(AND(N14&gt;O14,N15&gt;O15),1,0)*2+IF(AND(N14&lt;O14,N15&lt;O15),1,0)*IF(AND(N14=0,N15=0),0,1)+IF(P14&gt;Q14,1,0)*2+IF(P14&lt;Q14,1,0)*1</f>
        <v>0</v>
      </c>
      <c r="Q15" s="193"/>
      <c r="R15" s="63"/>
      <c r="S15" s="62"/>
      <c r="T15" s="193">
        <f>IF(AND(R14=0,R15=0),0,1)*0+IF(AND(R14&gt;S14,R15&gt;S15),1,0)*2+IF(AND(R14&lt;S14,R15&lt;S15),1,0)*IF(AND(R14=0,R15=0),0,1)+IF(T14&gt;U14,1,0)*2+IF(T14&lt;U14,1,0)*1</f>
        <v>0</v>
      </c>
      <c r="U15" s="193"/>
      <c r="V15" s="39"/>
      <c r="W15" s="64"/>
      <c r="X15" s="193">
        <f>IF(AND(V14=0,V15=0),0,1)*0+IF(AND(V14&gt;W14,V15&gt;W15),1,0)*2+IF(AND(V14&lt;W14,V15&lt;W15),1,0)*IF(AND(V14=0,V15=0),0,1)+IF(X14&gt;Y14,1,0)*2+IF(X14&lt;Y14,1,0)*1</f>
        <v>0</v>
      </c>
      <c r="Y15" s="193"/>
      <c r="Z15" s="195"/>
      <c r="AA15" s="196"/>
      <c r="AB15" s="197"/>
      <c r="AC15" s="198"/>
      <c r="AD15" s="184"/>
      <c r="AE15" s="186"/>
      <c r="AF15" s="187"/>
      <c r="AH15" s="159"/>
      <c r="AI15" s="161"/>
      <c r="AJ15" s="161"/>
      <c r="AK15" s="144"/>
    </row>
    <row r="16" spans="1:37" ht="16.5" customHeight="1" thickTop="1" thickBot="1" x14ac:dyDescent="0.3">
      <c r="A16" s="163" t="s">
        <v>19</v>
      </c>
      <c r="B16" s="38">
        <f>O4</f>
        <v>15</v>
      </c>
      <c r="C16" s="35">
        <f>N4</f>
        <v>6</v>
      </c>
      <c r="D16" s="36">
        <f>Q4</f>
        <v>0</v>
      </c>
      <c r="E16" s="74">
        <f>P4</f>
        <v>0</v>
      </c>
      <c r="F16" s="65">
        <f>O8</f>
        <v>15</v>
      </c>
      <c r="G16" s="66">
        <f>N8</f>
        <v>7</v>
      </c>
      <c r="H16" s="41">
        <f>Q8</f>
        <v>0</v>
      </c>
      <c r="I16" s="69">
        <f>P8</f>
        <v>0</v>
      </c>
      <c r="J16" s="38">
        <f>O12</f>
        <v>7</v>
      </c>
      <c r="K16" s="35">
        <f>N12</f>
        <v>15</v>
      </c>
      <c r="L16" s="36">
        <f>Q12</f>
        <v>0</v>
      </c>
      <c r="M16" s="74">
        <f>P12</f>
        <v>0</v>
      </c>
      <c r="N16" s="194"/>
      <c r="O16" s="194"/>
      <c r="P16" s="194"/>
      <c r="Q16" s="194"/>
      <c r="R16" s="40">
        <v>9</v>
      </c>
      <c r="S16" s="35">
        <v>15</v>
      </c>
      <c r="T16" s="69">
        <v>6</v>
      </c>
      <c r="U16" s="67">
        <v>11</v>
      </c>
      <c r="V16" s="40">
        <v>16</v>
      </c>
      <c r="W16" s="68">
        <v>14</v>
      </c>
      <c r="X16" s="69"/>
      <c r="Y16" s="67"/>
      <c r="Z16" s="175">
        <f>H17+D17+L17+T17+X17</f>
        <v>8</v>
      </c>
      <c r="AA16" s="177">
        <f>Z16+Z18</f>
        <v>8</v>
      </c>
      <c r="AB16" s="183">
        <f>J16+J17+L16+B16+B17+D16+F16+F17+H16+R16+R17+T16+V16+V17+X16</f>
        <v>143</v>
      </c>
      <c r="AC16" s="185">
        <f>K17+K16+M16+C17+C16+E16+I16+G16+G17+S16+S17+U16+W16+W17+Y16</f>
        <v>121</v>
      </c>
      <c r="AD16" s="183">
        <f>AB16+AB18</f>
        <v>143</v>
      </c>
      <c r="AE16" s="185">
        <f>AC16+AC18</f>
        <v>121</v>
      </c>
      <c r="AF16" s="156" t="s">
        <v>40</v>
      </c>
      <c r="AH16" s="159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7</v>
      </c>
      <c r="AI16" s="161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4</v>
      </c>
      <c r="AJ16" s="161">
        <f t="shared" ref="AJ16" si="4">AH16/AI16</f>
        <v>1.75</v>
      </c>
      <c r="AK16" s="144">
        <f t="shared" ref="AK16" si="5">AD16/AE16</f>
        <v>1.1818181818181819</v>
      </c>
    </row>
    <row r="17" spans="1:37" ht="15.75" customHeight="1" thickTop="1" thickBot="1" x14ac:dyDescent="0.3">
      <c r="A17" s="164"/>
      <c r="B17" s="47">
        <f>O5</f>
        <v>15</v>
      </c>
      <c r="C17" s="48">
        <f>N5</f>
        <v>9</v>
      </c>
      <c r="D17" s="146">
        <f>IF(AND(B16=0,B17=0),0,1)*0+IF(AND(B16&gt;C16,B17&gt;C17),1,0)*2+IF(AND(B16&lt;C16,B17&lt;C17),1,0)*IF(AND(B16=0,B17=0),0,1)+IF(D16&gt;E16,1,0)*2+IF(D16&lt;E16,1,0)*1</f>
        <v>2</v>
      </c>
      <c r="E17" s="147"/>
      <c r="F17" s="48">
        <f>O9</f>
        <v>15</v>
      </c>
      <c r="G17" s="50">
        <f>N9</f>
        <v>12</v>
      </c>
      <c r="H17" s="146">
        <f>IF(AND(F16=0,F17=0),0,1)*0+IF(AND(F16&gt;G16,F17&gt;G17),1,0)*2+IF(AND(F16&lt;G16,F17&lt;G17),1,0)*IF(AND(F16=0,F17=0),0,1)+IF(H16&gt;I16,1,0)*2+IF(H16&lt;I16,1,0)*1</f>
        <v>2</v>
      </c>
      <c r="I17" s="147"/>
      <c r="J17" s="47">
        <f>O13</f>
        <v>15</v>
      </c>
      <c r="K17" s="48">
        <f>N13</f>
        <v>17</v>
      </c>
      <c r="L17" s="146">
        <f>IF(AND(J16=0,J17=0),0,1)*0+IF(AND(J16&gt;K16,J17&gt;K17),1,0)*2+IF(AND(J16&lt;K16,J17&lt;K17),1,0)*IF(AND(J16=0,J17=0),0,1)+IF(L16&gt;M16,1,0)*2+IF(L16&lt;M16,1,0)*1</f>
        <v>1</v>
      </c>
      <c r="M17" s="147"/>
      <c r="N17" s="194"/>
      <c r="O17" s="194"/>
      <c r="P17" s="194"/>
      <c r="Q17" s="194"/>
      <c r="R17" s="49">
        <v>15</v>
      </c>
      <c r="S17" s="48">
        <v>9</v>
      </c>
      <c r="T17" s="193">
        <f>IF(AND(R16=0,R17=0),0,1)*0+IF(AND(R16&gt;S16,R17&gt;S17),1,0)*2+IF(AND(R16&lt;S16,R17&lt;S17),1,0)*IF(AND(R16=0,R17=0),0,1)+IF(T16&gt;U16,1,0)*2+IF(T16&lt;U16,1,0)*1</f>
        <v>1</v>
      </c>
      <c r="U17" s="193"/>
      <c r="V17" s="48">
        <v>15</v>
      </c>
      <c r="W17" s="50">
        <v>6</v>
      </c>
      <c r="X17" s="193">
        <f>IF(AND(V16=0,V17=0),0,1)*0+IF(AND(V16&gt;W16,V17&gt;W17),1,0)*2+IF(AND(V16&lt;W16,V17&lt;W17),1,0)*IF(AND(V16=0,V17=0),0,1)+IF(X16&gt;Y16,1,0)*2+IF(X16&lt;Y16,1,0)*1</f>
        <v>2</v>
      </c>
      <c r="Y17" s="193"/>
      <c r="Z17" s="195"/>
      <c r="AA17" s="178"/>
      <c r="AB17" s="197"/>
      <c r="AC17" s="198"/>
      <c r="AD17" s="150"/>
      <c r="AE17" s="152"/>
      <c r="AF17" s="157"/>
      <c r="AH17" s="159"/>
      <c r="AI17" s="161"/>
      <c r="AJ17" s="161"/>
      <c r="AK17" s="144"/>
    </row>
    <row r="18" spans="1:37" ht="16.5" customHeight="1" thickTop="1" thickBot="1" x14ac:dyDescent="0.3">
      <c r="A18" s="164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94"/>
      <c r="O18" s="194"/>
      <c r="P18" s="194"/>
      <c r="Q18" s="194"/>
      <c r="R18" s="58"/>
      <c r="S18" s="56"/>
      <c r="T18" s="39"/>
      <c r="U18" s="44"/>
      <c r="V18" s="42"/>
      <c r="W18" s="43"/>
      <c r="X18" s="39"/>
      <c r="Y18" s="44"/>
      <c r="Z18" s="175">
        <f>D19+H19+L19+T19+X19</f>
        <v>0</v>
      </c>
      <c r="AA18" s="178"/>
      <c r="AB18" s="183">
        <f>F19+J19+R18+R19+T18+J18+L18+B18+D18+F18+H18+B19+V18+V19+X18</f>
        <v>0</v>
      </c>
      <c r="AC18" s="185">
        <f>K18+M18+C18+E18+I18+G18+C19+G19+K19+S18+S19+U18+W18+W19+Y18</f>
        <v>0</v>
      </c>
      <c r="AD18" s="150"/>
      <c r="AE18" s="152"/>
      <c r="AF18" s="157"/>
      <c r="AH18" s="159"/>
      <c r="AI18" s="161"/>
      <c r="AJ18" s="161"/>
      <c r="AK18" s="144"/>
    </row>
    <row r="19" spans="1:37" ht="15.75" customHeight="1" thickTop="1" thickBot="1" x14ac:dyDescent="0.3">
      <c r="A19" s="189"/>
      <c r="B19" s="61">
        <f>O7</f>
        <v>0</v>
      </c>
      <c r="C19" s="62">
        <f>N7</f>
        <v>0</v>
      </c>
      <c r="D19" s="146">
        <f>IF(AND(B18=0,B19=0),0,1)*0+IF(AND(B18&gt;C18,B19&gt;C19),1,0)*2+IF(AND(B18&lt;C18,B19&lt;C19),1,0)*IF(AND(B18=0,B19=0),0,1)+IF(D18&gt;E18,1,0)*2+IF(D18&lt;E18,1,0)*1</f>
        <v>0</v>
      </c>
      <c r="E19" s="147"/>
      <c r="F19" s="62">
        <f>O11</f>
        <v>0</v>
      </c>
      <c r="G19" s="73">
        <f>N11</f>
        <v>0</v>
      </c>
      <c r="H19" s="146">
        <f>IF(AND(F18=0,F19=0),0,1)*0+IF(AND(F18&gt;G18,F19&gt;G19),1,0)*2+IF(AND(F18&lt;G18,F19&lt;G19),1,0)*IF(AND(F18=0,F19=0),0,1)+IF(H18&gt;I18,1,0)*2+IF(H18&lt;I18,1,0)*1</f>
        <v>0</v>
      </c>
      <c r="I19" s="147"/>
      <c r="J19" s="61">
        <f>O15</f>
        <v>0</v>
      </c>
      <c r="K19" s="62">
        <f>N15</f>
        <v>0</v>
      </c>
      <c r="L19" s="146">
        <f>IF(AND(J18=0,J19=0),0,1)*0+IF(AND(J18&gt;K18,J19&gt;K19),1,0)*2+IF(AND(J18&lt;K18,J19&lt;K19),1,0)*IF(AND(J18=0,J19=0),0,1)+IF(L18&gt;M18,1,0)*2+IF(L18&lt;M18,1,0)*1</f>
        <v>0</v>
      </c>
      <c r="M19" s="147"/>
      <c r="N19" s="194"/>
      <c r="O19" s="194"/>
      <c r="P19" s="194"/>
      <c r="Q19" s="194"/>
      <c r="R19" s="63"/>
      <c r="S19" s="62"/>
      <c r="T19" s="193">
        <f>IF(AND(R18=0,R19=0),0,1)*0+IF(AND(R18&gt;S18,R19&gt;S19),1,0)*2+IF(AND(R18&lt;S18,R19&lt;S19),1,0)*IF(AND(R18=0,R19=0),0,1)+IF(T18&gt;U18,1,0)*2+IF(T18&lt;U18,1,0)*1</f>
        <v>0</v>
      </c>
      <c r="U19" s="193"/>
      <c r="V19" s="62"/>
      <c r="W19" s="73"/>
      <c r="X19" s="193">
        <f>IF(AND(V18=0,V19=0),0,1)*0+IF(AND(V18&gt;W18,V19&gt;W19),1,0)*2+IF(AND(V18&lt;W18,V19&lt;W19),1,0)*IF(AND(V18=0,V19=0),0,1)+IF(X18&gt;Y18,1,0)*2+IF(X18&lt;Y18,1,0)*1</f>
        <v>0</v>
      </c>
      <c r="Y19" s="193"/>
      <c r="Z19" s="176"/>
      <c r="AA19" s="196"/>
      <c r="AB19" s="184"/>
      <c r="AC19" s="186"/>
      <c r="AD19" s="184"/>
      <c r="AE19" s="186"/>
      <c r="AF19" s="187"/>
      <c r="AH19" s="159"/>
      <c r="AI19" s="161"/>
      <c r="AJ19" s="161"/>
      <c r="AK19" s="144"/>
    </row>
    <row r="20" spans="1:37" ht="16.5" customHeight="1" thickTop="1" thickBot="1" x14ac:dyDescent="0.3">
      <c r="A20" s="163" t="s">
        <v>10</v>
      </c>
      <c r="B20" s="38">
        <f>S4</f>
        <v>15</v>
      </c>
      <c r="C20" s="89">
        <f>R4</f>
        <v>8</v>
      </c>
      <c r="D20" s="41">
        <f>U4</f>
        <v>0</v>
      </c>
      <c r="E20" s="74">
        <f>T4</f>
        <v>0</v>
      </c>
      <c r="F20" s="65">
        <f>S8</f>
        <v>15</v>
      </c>
      <c r="G20" s="66">
        <f>R8</f>
        <v>10</v>
      </c>
      <c r="H20" s="41">
        <f>U8</f>
        <v>0</v>
      </c>
      <c r="I20" s="39">
        <f>T8</f>
        <v>0</v>
      </c>
      <c r="J20" s="38">
        <f>S12</f>
        <v>11</v>
      </c>
      <c r="K20" s="89">
        <f>R12</f>
        <v>15</v>
      </c>
      <c r="L20" s="41">
        <f>U12</f>
        <v>0</v>
      </c>
      <c r="M20" s="37">
        <f>T12</f>
        <v>0</v>
      </c>
      <c r="N20" s="75">
        <f>S16</f>
        <v>15</v>
      </c>
      <c r="O20" s="90">
        <f>R16</f>
        <v>9</v>
      </c>
      <c r="P20" s="32">
        <f>U16</f>
        <v>11</v>
      </c>
      <c r="Q20" s="54">
        <f>T16</f>
        <v>6</v>
      </c>
      <c r="R20" s="166"/>
      <c r="S20" s="167"/>
      <c r="T20" s="167"/>
      <c r="U20" s="168"/>
      <c r="V20" s="40">
        <v>11</v>
      </c>
      <c r="W20" s="68">
        <v>15</v>
      </c>
      <c r="X20" s="85">
        <v>11</v>
      </c>
      <c r="Y20" s="78">
        <v>0</v>
      </c>
      <c r="Z20" s="175">
        <f>P21+L21+H21+D21+X21</f>
        <v>9</v>
      </c>
      <c r="AA20" s="177">
        <f>Z20+Z22</f>
        <v>9</v>
      </c>
      <c r="AB20" s="183">
        <f>P20+N20+N21+L20+J20+J21+H20+F20+F21+D20+B20+B21+V20+V21+X20</f>
        <v>155</v>
      </c>
      <c r="AC20" s="185">
        <f>Q20+O20+O21+M20+K20+K21+I20+G20+G21+E20+C20+C21+W20+W21+Y20</f>
        <v>118</v>
      </c>
      <c r="AD20" s="183">
        <f>AB20+AB22</f>
        <v>155</v>
      </c>
      <c r="AE20" s="185">
        <f>AC20+AC22</f>
        <v>118</v>
      </c>
      <c r="AF20" s="156" t="s">
        <v>39</v>
      </c>
      <c r="AH20" s="159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161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4</v>
      </c>
      <c r="AJ20" s="161">
        <f t="shared" ref="AJ20" si="6">AH20/AI20</f>
        <v>2</v>
      </c>
      <c r="AK20" s="144">
        <f t="shared" ref="AK20" si="7">AD20/AE20</f>
        <v>1.3135593220338984</v>
      </c>
    </row>
    <row r="21" spans="1:37" ht="15.75" customHeight="1" thickBot="1" x14ac:dyDescent="0.3">
      <c r="A21" s="164"/>
      <c r="B21" s="47">
        <f>S5</f>
        <v>15</v>
      </c>
      <c r="C21" s="48">
        <f>R5</f>
        <v>8</v>
      </c>
      <c r="D21" s="146">
        <f>IF(AND(B20=0,B21=0),0,1)*0+IF(AND(B20&gt;C20,B21&gt;C21),1,0)*2+IF(AND(B20&lt;C20,B21&lt;C21),1,0)*IF(AND(B20=0,B21=0),0,1)+IF(D20&gt;E20,1,0)*2+IF(D20&lt;E20,1,0)*1</f>
        <v>2</v>
      </c>
      <c r="E21" s="147"/>
      <c r="F21" s="48">
        <f>S9</f>
        <v>15</v>
      </c>
      <c r="G21" s="50">
        <f>R9</f>
        <v>4</v>
      </c>
      <c r="H21" s="146">
        <f>IF(AND(F20=0,F21=0),0,1)*0+IF(AND(F20&gt;G20,F21&gt;G21),1,0)*2+IF(AND(F20&lt;G20,F21&lt;G21),1,0)*IF(AND(F20=0,F21=0),0,1)+IF(H20&gt;I20,1,0)*2+IF(H20&lt;I20,1,0)*1</f>
        <v>2</v>
      </c>
      <c r="I21" s="147"/>
      <c r="J21" s="47">
        <f>S13</f>
        <v>12</v>
      </c>
      <c r="K21" s="48">
        <f>R13</f>
        <v>15</v>
      </c>
      <c r="L21" s="146">
        <f>IF(AND(J20=0,J21=0),0,1)*0+IF(AND(J20&gt;K20,J21&gt;K21),1,0)*2+IF(AND(J20&lt;K20,J21&lt;K21),1,0)*IF(AND(J20=0,J21=0),0,1)+IF(L20&gt;M20,1,0)*2+IF(L20&lt;M20,1,0)*1</f>
        <v>1</v>
      </c>
      <c r="M21" s="147"/>
      <c r="N21" s="79">
        <f>S17</f>
        <v>9</v>
      </c>
      <c r="O21" s="80">
        <f>R17</f>
        <v>15</v>
      </c>
      <c r="P21" s="146">
        <f>IF(AND(N20=0,N21=0),0,1)*0+IF(AND(N20&gt;O20,N21&gt;O21),1,0)*2+IF(AND(N20&lt;O20,N21&lt;O21),1,0)*IF(AND(N20=0,N21=0),0,1)+IF(P20&gt;Q20,1,0)*2+IF(P20&lt;Q20,1,0)*1</f>
        <v>2</v>
      </c>
      <c r="Q21" s="147"/>
      <c r="R21" s="169"/>
      <c r="S21" s="170"/>
      <c r="T21" s="170"/>
      <c r="U21" s="171"/>
      <c r="V21" s="70">
        <v>15</v>
      </c>
      <c r="W21" s="115">
        <v>13</v>
      </c>
      <c r="X21" s="146">
        <f>IF(AND(V20=0,V21=0),0,1)*0+IF(AND(V20&gt;W20,V21&gt;W21),1,0)*2+IF(AND(V20&lt;W20,V21&lt;W21),1,0)*IF(AND(V20=0,V21=0),0,1)+IF(X20&gt;Y20,1,0)*2+IF(X20&lt;Y20,1,0)*1</f>
        <v>2</v>
      </c>
      <c r="Y21" s="147"/>
      <c r="Z21" s="176"/>
      <c r="AA21" s="178"/>
      <c r="AB21" s="184"/>
      <c r="AC21" s="186"/>
      <c r="AD21" s="150"/>
      <c r="AE21" s="152"/>
      <c r="AF21" s="157"/>
      <c r="AH21" s="159"/>
      <c r="AI21" s="161"/>
      <c r="AJ21" s="161"/>
      <c r="AK21" s="144"/>
    </row>
    <row r="22" spans="1:37" ht="15.75" customHeight="1" thickTop="1" thickBot="1" x14ac:dyDescent="0.3">
      <c r="A22" s="164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2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3">
        <f>R18</f>
        <v>0</v>
      </c>
      <c r="P22" s="94">
        <f>U18</f>
        <v>0</v>
      </c>
      <c r="Q22" s="54">
        <f>T18</f>
        <v>0</v>
      </c>
      <c r="R22" s="169"/>
      <c r="S22" s="170"/>
      <c r="T22" s="170"/>
      <c r="U22" s="171"/>
      <c r="V22" s="83"/>
      <c r="W22" s="52"/>
      <c r="X22" s="85"/>
      <c r="Y22" s="86"/>
      <c r="Z22" s="175">
        <f>P23+L23+H23+D23+X23</f>
        <v>0</v>
      </c>
      <c r="AA22" s="178"/>
      <c r="AB22" s="180">
        <f>P22+N22+N23+L22+J22+J23+H22+F22+F23+D22+B22+B23+V22+V23+X22</f>
        <v>0</v>
      </c>
      <c r="AC22" s="181">
        <f>Q22+O22+O23+M22+K22+K23+I22+G22+G23+E22+C22+C23+W22+W23+Y22</f>
        <v>0</v>
      </c>
      <c r="AD22" s="150"/>
      <c r="AE22" s="152"/>
      <c r="AF22" s="157"/>
      <c r="AH22" s="159"/>
      <c r="AI22" s="161"/>
      <c r="AJ22" s="161"/>
      <c r="AK22" s="144"/>
    </row>
    <row r="23" spans="1:37" ht="15.75" customHeight="1" thickTop="1" thickBot="1" x14ac:dyDescent="0.3">
      <c r="A23" s="189"/>
      <c r="B23" s="61">
        <f>S7</f>
        <v>0</v>
      </c>
      <c r="C23" s="62">
        <f>R7</f>
        <v>0</v>
      </c>
      <c r="D23" s="146">
        <f>IF(AND(B22=0,B23=0),0,1)*0+IF(AND(B22&gt;C22,B23&gt;C23),1,0)*2+IF(AND(B22&lt;C22,B23&lt;C23),1,0)*IF(AND(B22=0,B23=0),0,1)+IF(D22&gt;E22,1,0)*2+IF(D22&lt;E22,1,0)*1</f>
        <v>0</v>
      </c>
      <c r="E23" s="147"/>
      <c r="F23" s="62">
        <f>S11</f>
        <v>0</v>
      </c>
      <c r="G23" s="73">
        <f>R11</f>
        <v>0</v>
      </c>
      <c r="H23" s="146">
        <f>IF(AND(F22=0,F23=0),0,1)*0+IF(AND(F22&gt;G22,F23&gt;G23),1,0)*2+IF(AND(F22&lt;G22,F23&lt;G23),1,0)*IF(AND(F22=0,F23=0),0,1)+IF(H22&gt;I22,1,0)*2+IF(H22&lt;I22,1,0)*1</f>
        <v>0</v>
      </c>
      <c r="I23" s="147"/>
      <c r="J23" s="61">
        <f>S15</f>
        <v>0</v>
      </c>
      <c r="K23" s="62">
        <f>R15</f>
        <v>0</v>
      </c>
      <c r="L23" s="146">
        <f>IF(AND(J22=0,J23=0),0,1)*0+IF(AND(J22&gt;K22,J23&gt;K23),1,0)*2+IF(AND(J22&lt;K22,J23&lt;K23),1,0)*IF(AND(J22=0,J23=0),0,1)+IF(L22&gt;M22,1,0)*2+IF(L22&lt;M22,1,0)*1</f>
        <v>0</v>
      </c>
      <c r="M23" s="147"/>
      <c r="N23" s="87">
        <f>S19</f>
        <v>0</v>
      </c>
      <c r="O23" s="88">
        <f>R19</f>
        <v>0</v>
      </c>
      <c r="P23" s="146">
        <f>IF(AND(N22=0,N23=0),0,1)*0+IF(AND(N22&gt;O22,N23&gt;O23),1,0)*2+IF(AND(N22&lt;O22,N23&lt;O23),1,0)*IF(AND(N22=0,N23=0),0,1)+IF(P22&gt;Q22,1,0)*2+IF(P22&lt;Q22,1,0)*1</f>
        <v>0</v>
      </c>
      <c r="Q23" s="147"/>
      <c r="R23" s="190"/>
      <c r="S23" s="191"/>
      <c r="T23" s="191"/>
      <c r="U23" s="192"/>
      <c r="V23" s="95"/>
      <c r="W23" s="85"/>
      <c r="X23" s="146">
        <f>IF(AND(V22=0,V23=0),0,1)*0+IF(AND(V22&gt;W22,V23&gt;W23),1,0)*2+IF(AND(V22&lt;W22,V23&lt;W23),1,0)*IF(AND(V22=0,V23=0),0,1)+IF(X22&gt;Y22,1,0)*2+IF(X22&lt;Y22,1,0)*1</f>
        <v>0</v>
      </c>
      <c r="Y23" s="147"/>
      <c r="Z23" s="176"/>
      <c r="AA23" s="178"/>
      <c r="AB23" s="180"/>
      <c r="AC23" s="181"/>
      <c r="AD23" s="184"/>
      <c r="AE23" s="186"/>
      <c r="AF23" s="187"/>
      <c r="AH23" s="159"/>
      <c r="AI23" s="161"/>
      <c r="AJ23" s="188"/>
      <c r="AK23" s="182"/>
    </row>
    <row r="24" spans="1:37" ht="16.5" customHeight="1" thickTop="1" thickBot="1" x14ac:dyDescent="0.3">
      <c r="A24" s="163" t="s">
        <v>11</v>
      </c>
      <c r="B24" s="38">
        <f>W4</f>
        <v>15</v>
      </c>
      <c r="C24" s="89">
        <f>V4</f>
        <v>5</v>
      </c>
      <c r="D24" s="41">
        <f>Y4</f>
        <v>0</v>
      </c>
      <c r="E24" s="37">
        <f>X4</f>
        <v>0</v>
      </c>
      <c r="F24" s="65">
        <f>W8</f>
        <v>13</v>
      </c>
      <c r="G24" s="66">
        <f>V8</f>
        <v>15</v>
      </c>
      <c r="H24" s="41">
        <f>Y8</f>
        <v>9</v>
      </c>
      <c r="I24" s="39">
        <f>X8</f>
        <v>11</v>
      </c>
      <c r="J24" s="38">
        <f>W12</f>
        <v>14</v>
      </c>
      <c r="K24" s="35">
        <f>V12</f>
        <v>16</v>
      </c>
      <c r="L24" s="39">
        <f>Y12</f>
        <v>0</v>
      </c>
      <c r="M24" s="67">
        <f>X12</f>
        <v>0</v>
      </c>
      <c r="N24" s="75">
        <f>W16</f>
        <v>14</v>
      </c>
      <c r="O24" s="76">
        <f>V16</f>
        <v>16</v>
      </c>
      <c r="P24" s="85">
        <f>Y16</f>
        <v>0</v>
      </c>
      <c r="Q24" s="78">
        <f>X16</f>
        <v>0</v>
      </c>
      <c r="R24" s="96">
        <f>W20</f>
        <v>15</v>
      </c>
      <c r="S24" s="97">
        <f>V20</f>
        <v>11</v>
      </c>
      <c r="T24" s="98">
        <f>Y20</f>
        <v>0</v>
      </c>
      <c r="U24" s="99">
        <f>X20</f>
        <v>11</v>
      </c>
      <c r="V24" s="166"/>
      <c r="W24" s="167"/>
      <c r="X24" s="167"/>
      <c r="Y24" s="168"/>
      <c r="Z24" s="175">
        <f>D25+H25+L25+P25+T25</f>
        <v>6</v>
      </c>
      <c r="AA24" s="177">
        <f>Z24+Z26</f>
        <v>6</v>
      </c>
      <c r="AB24" s="180">
        <f>B24+B25+D24+F24+F25+H24+J24+J25+L24+N24+N25+P24+R24+R25+T24</f>
        <v>143</v>
      </c>
      <c r="AC24" s="181">
        <f>C24+C25+E24+G24+G25+I24+K24+K25+M24+O24+O25+Q24+S24+S25+U24</f>
        <v>143</v>
      </c>
      <c r="AD24" s="150">
        <f>AB24+AB26</f>
        <v>143</v>
      </c>
      <c r="AE24" s="152">
        <f>AC24+AC26</f>
        <v>143</v>
      </c>
      <c r="AF24" s="156" t="s">
        <v>42</v>
      </c>
      <c r="AH24" s="159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4</v>
      </c>
      <c r="AI24" s="161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8</v>
      </c>
      <c r="AJ24" s="161">
        <f>AH24/AI24</f>
        <v>0.5</v>
      </c>
      <c r="AK24" s="144">
        <f t="shared" ref="AK24" si="8">AD24/AE24</f>
        <v>1</v>
      </c>
    </row>
    <row r="25" spans="1:37" ht="16.5" customHeight="1" thickTop="1" thickBot="1" x14ac:dyDescent="0.3">
      <c r="A25" s="164"/>
      <c r="B25" s="47">
        <f>W5</f>
        <v>15</v>
      </c>
      <c r="C25" s="48">
        <f>V5</f>
        <v>8</v>
      </c>
      <c r="D25" s="146">
        <f>IF(AND(B24=0,B25=0),0,1)*0+IF(AND(B24&gt;C24,B25&gt;C25),1,0)*2+IF(AND(B24&lt;C24,B25&lt;C25),1,0)*IF(AND(B24=0,B25=0),0,1)+IF(D24&gt;E24,1,0)*2+IF(D24&lt;E24,1,0)*1</f>
        <v>2</v>
      </c>
      <c r="E25" s="147"/>
      <c r="F25" s="48">
        <f>W9</f>
        <v>15</v>
      </c>
      <c r="G25" s="50">
        <f>V9</f>
        <v>4</v>
      </c>
      <c r="H25" s="146">
        <f>IF(AND(F24=0,F25=0),0,1)*0+IF(AND(F24&gt;G24,F25&gt;G25),1,0)*2+IF(AND(F24&lt;G24,F25&lt;G25),1,0)*IF(AND(F24=0,F25=0),0,1)+IF(H24&gt;I24,1,0)*2+IF(H24&lt;I24,1,0)*1</f>
        <v>1</v>
      </c>
      <c r="I25" s="147"/>
      <c r="J25" s="47">
        <f>W13</f>
        <v>14</v>
      </c>
      <c r="K25" s="48">
        <f>V13</f>
        <v>16</v>
      </c>
      <c r="L25" s="146">
        <f>IF(AND(J24=0,J25=0),0,1)*0+IF(AND(J24&gt;K24,J25&gt;K25),1,0)*2+IF(AND(J24&lt;K24,J25&lt;K25),1,0)*IF(AND(J24=0,J25=0),0,1)+IF(L24&gt;M24,1,0)*2+IF(L24&lt;M24,1,0)*1</f>
        <v>1</v>
      </c>
      <c r="M25" s="147"/>
      <c r="N25" s="79">
        <f>W17</f>
        <v>6</v>
      </c>
      <c r="O25" s="80">
        <f>V17</f>
        <v>15</v>
      </c>
      <c r="P25" s="146">
        <f>IF(AND(N24=0,N25=0),0,1)*0+IF(AND(N24&gt;O24,N25&gt;O25),1,0)*2+IF(AND(N24&lt;O24,N25&lt;O25),1,0)*IF(AND(N24=0,N25=0),0,1)+IF(P24&gt;Q24,1,0)*2+IF(P24&lt;Q24,1,0)*1</f>
        <v>1</v>
      </c>
      <c r="Q25" s="147"/>
      <c r="R25" s="100">
        <f>W21</f>
        <v>13</v>
      </c>
      <c r="S25" s="101">
        <f>V21</f>
        <v>15</v>
      </c>
      <c r="T25" s="146">
        <f>IF(AND(R24=0,R25=0),0,1)*0+IF(AND(R24&gt;S24,R25&gt;S25),1,0)*2+IF(AND(R24&lt;S24,R25&lt;S25),1,0)*IF(AND(R24=0,R25=0),0,1)+IF(T24&gt;U24,1,0)*2+IF(T24&lt;U24,1,0)*1</f>
        <v>1</v>
      </c>
      <c r="U25" s="147"/>
      <c r="V25" s="169"/>
      <c r="W25" s="170"/>
      <c r="X25" s="170"/>
      <c r="Y25" s="171"/>
      <c r="Z25" s="176"/>
      <c r="AA25" s="178"/>
      <c r="AB25" s="180"/>
      <c r="AC25" s="181"/>
      <c r="AD25" s="150"/>
      <c r="AE25" s="152"/>
      <c r="AF25" s="157"/>
      <c r="AH25" s="159"/>
      <c r="AI25" s="161"/>
      <c r="AJ25" s="161"/>
      <c r="AK25" s="144"/>
    </row>
    <row r="26" spans="1:37" ht="16.5" customHeight="1" thickBot="1" x14ac:dyDescent="0.3">
      <c r="A26" s="164"/>
      <c r="B26" s="55">
        <f>W6</f>
        <v>0</v>
      </c>
      <c r="C26" s="92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2">
        <f>W22</f>
        <v>0</v>
      </c>
      <c r="S26" s="103">
        <f>V22</f>
        <v>0</v>
      </c>
      <c r="T26" s="98">
        <f>Y22</f>
        <v>0</v>
      </c>
      <c r="U26" s="104">
        <f>X22</f>
        <v>0</v>
      </c>
      <c r="V26" s="169"/>
      <c r="W26" s="170"/>
      <c r="X26" s="170"/>
      <c r="Y26" s="171"/>
      <c r="Z26" s="148">
        <f>D27+H27+L27+P27+T27</f>
        <v>0</v>
      </c>
      <c r="AA26" s="178"/>
      <c r="AB26" s="150">
        <f>B26+B27+D26+F26+F27+H26+J26+J27+L26+N26+N27+P26+R26+R27+T26</f>
        <v>0</v>
      </c>
      <c r="AC26" s="152">
        <f>C26+C27+E26+G26+G27+I26+K26+K27+M26+O26+O27+Q26+S26+S27+U26</f>
        <v>0</v>
      </c>
      <c r="AD26" s="150"/>
      <c r="AE26" s="152"/>
      <c r="AF26" s="157"/>
      <c r="AH26" s="159"/>
      <c r="AI26" s="161"/>
      <c r="AJ26" s="161"/>
      <c r="AK26" s="144"/>
    </row>
    <row r="27" spans="1:37" ht="16.5" customHeight="1" thickBot="1" x14ac:dyDescent="0.3">
      <c r="A27" s="165"/>
      <c r="B27" s="105">
        <f>W7</f>
        <v>0</v>
      </c>
      <c r="C27" s="106">
        <f>V7</f>
        <v>0</v>
      </c>
      <c r="D27" s="154">
        <f>IF(AND(B26=0,B27=0),0,1)*0+IF(AND(B26&gt;C26,B27&gt;C27),1,0)*2+IF(AND(B26&lt;C26,B27&lt;C27),1,0)*IF(AND(B26=0,B27=0),0,1)+IF(D26&gt;E26,1,0)*2+IF(D26&lt;E26,1,0)*1</f>
        <v>0</v>
      </c>
      <c r="E27" s="155"/>
      <c r="F27" s="106">
        <f>W11</f>
        <v>0</v>
      </c>
      <c r="G27" s="107">
        <f>V11</f>
        <v>0</v>
      </c>
      <c r="H27" s="154">
        <f>IF(AND(F26=0,F27=0),0,1)*0+IF(AND(F26&gt;G26,F27&gt;G27),1,0)*2+IF(AND(F26&lt;G26,F27&lt;G27),1,0)*IF(AND(F26=0,F27=0),0,1)+IF(H26&gt;I26,1,0)*2+IF(H26&lt;I26,1,0)*1</f>
        <v>0</v>
      </c>
      <c r="I27" s="155"/>
      <c r="J27" s="105">
        <f>W15</f>
        <v>0</v>
      </c>
      <c r="K27" s="106">
        <f>V15</f>
        <v>0</v>
      </c>
      <c r="L27" s="154">
        <f>IF(AND(J26=0,J27=0),0,1)*0+IF(AND(J26&gt;K26,J27&gt;K27),1,0)*2+IF(AND(J26&lt;K26,J27&lt;K27),1,0)*IF(AND(J26=0,J27=0),0,1)+IF(L26&gt;M26,1,0)*2+IF(L26&lt;M26,1,0)*1</f>
        <v>0</v>
      </c>
      <c r="M27" s="155"/>
      <c r="N27" s="108">
        <f>W19</f>
        <v>0</v>
      </c>
      <c r="O27" s="109">
        <f>V19</f>
        <v>0</v>
      </c>
      <c r="P27" s="154">
        <f>IF(AND(N26=0,N27=0),0,1)*0+IF(AND(N26&gt;O26,N27&gt;O27),1,0)*2+IF(AND(N26&lt;O26,N27&lt;O27),1,0)*IF(AND(N26=0,N27=0),0,1)+IF(P26&gt;Q26,1,0)*2+IF(P26&lt;Q26,1,0)*1</f>
        <v>0</v>
      </c>
      <c r="Q27" s="155"/>
      <c r="R27" s="110">
        <f>W23</f>
        <v>0</v>
      </c>
      <c r="S27" s="111">
        <f>V23</f>
        <v>0</v>
      </c>
      <c r="T27" s="154">
        <f>IF(AND(R26=0,R27=0),0,1)*0+IF(AND(R26&gt;S26,R27&gt;S27),1,0)*2+IF(AND(R26&lt;S26,R27&lt;S27),1,0)*IF(AND(R26=0,R27=0),0,1)+IF(T26&gt;U26,1,0)*2+IF(T26&lt;U26,1,0)*1</f>
        <v>0</v>
      </c>
      <c r="U27" s="155"/>
      <c r="V27" s="172"/>
      <c r="W27" s="173"/>
      <c r="X27" s="173"/>
      <c r="Y27" s="174"/>
      <c r="Z27" s="149"/>
      <c r="AA27" s="179"/>
      <c r="AB27" s="151"/>
      <c r="AC27" s="153"/>
      <c r="AD27" s="151"/>
      <c r="AE27" s="153"/>
      <c r="AF27" s="158"/>
      <c r="AH27" s="160"/>
      <c r="AI27" s="162"/>
      <c r="AJ27" s="162"/>
      <c r="AK27" s="145"/>
    </row>
    <row r="28" spans="1:37" ht="15.75" thickTop="1" x14ac:dyDescent="0.25"/>
    <row r="30" spans="1:37" x14ac:dyDescent="0.25">
      <c r="A30" t="s">
        <v>9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zoomScaleNormal="100" workbookViewId="0">
      <selection activeCell="AD29" sqref="AD29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4" width="4" customWidth="1"/>
    <col min="15" max="15" width="3.85546875" customWidth="1"/>
    <col min="16" max="16" width="3.5703125" customWidth="1"/>
    <col min="17" max="17" width="4" customWidth="1"/>
    <col min="18" max="18" width="3.5703125" customWidth="1"/>
    <col min="19" max="19" width="3.7109375" customWidth="1"/>
    <col min="20" max="20" width="3.5703125" customWidth="1"/>
    <col min="21" max="22" width="3.85546875" customWidth="1"/>
    <col min="23" max="23" width="3.7109375" customWidth="1"/>
    <col min="24" max="24" width="3.85546875" customWidth="1"/>
    <col min="25" max="25" width="3.7109375" customWidth="1"/>
    <col min="26" max="26" width="4.140625" customWidth="1"/>
    <col min="27" max="27" width="4.28515625" customWidth="1"/>
    <col min="28" max="29" width="4.42578125" customWidth="1"/>
    <col min="30" max="31" width="4.5703125" customWidth="1"/>
    <col min="32" max="32" width="8.5703125" customWidth="1"/>
    <col min="35" max="35" width="9.85546875" customWidth="1"/>
  </cols>
  <sheetData>
    <row r="1" spans="1:37" ht="36.75" customHeight="1" x14ac:dyDescent="0.2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37" ht="15.75" thickBot="1" x14ac:dyDescent="0.3"/>
    <row r="3" spans="1:37" ht="62.25" customHeight="1" thickTop="1" thickBot="1" x14ac:dyDescent="0.3">
      <c r="A3" s="1" t="s">
        <v>0</v>
      </c>
      <c r="B3" s="218">
        <v>1</v>
      </c>
      <c r="C3" s="219"/>
      <c r="D3" s="219"/>
      <c r="E3" s="220"/>
      <c r="F3" s="218">
        <v>2</v>
      </c>
      <c r="G3" s="219"/>
      <c r="H3" s="219"/>
      <c r="I3" s="220"/>
      <c r="J3" s="218">
        <v>3</v>
      </c>
      <c r="K3" s="219"/>
      <c r="L3" s="219"/>
      <c r="M3" s="220"/>
      <c r="N3" s="218">
        <v>4</v>
      </c>
      <c r="O3" s="219"/>
      <c r="P3" s="219"/>
      <c r="Q3" s="219"/>
      <c r="R3" s="218">
        <v>5</v>
      </c>
      <c r="S3" s="219"/>
      <c r="T3" s="219"/>
      <c r="U3" s="220"/>
      <c r="V3" s="218">
        <v>6</v>
      </c>
      <c r="W3" s="219"/>
      <c r="X3" s="219"/>
      <c r="Y3" s="220"/>
      <c r="Z3" s="221" t="s">
        <v>1</v>
      </c>
      <c r="AA3" s="222"/>
      <c r="AB3" s="223" t="s">
        <v>2</v>
      </c>
      <c r="AC3" s="224"/>
      <c r="AD3" s="223" t="s">
        <v>3</v>
      </c>
      <c r="AE3" s="224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225" t="s">
        <v>12</v>
      </c>
      <c r="B4" s="208"/>
      <c r="C4" s="209"/>
      <c r="D4" s="209"/>
      <c r="E4" s="210"/>
      <c r="F4" s="6">
        <v>15</v>
      </c>
      <c r="G4" s="7">
        <v>12</v>
      </c>
      <c r="H4" s="8"/>
      <c r="I4" s="9"/>
      <c r="J4" s="6">
        <v>15</v>
      </c>
      <c r="K4" s="10">
        <v>8</v>
      </c>
      <c r="L4" s="8">
        <v>7</v>
      </c>
      <c r="M4" s="11">
        <v>11</v>
      </c>
      <c r="N4" s="6">
        <v>15</v>
      </c>
      <c r="O4" s="10">
        <v>11</v>
      </c>
      <c r="P4" s="8"/>
      <c r="Q4" s="9"/>
      <c r="R4" s="12">
        <v>17</v>
      </c>
      <c r="S4" s="13">
        <v>15</v>
      </c>
      <c r="T4" s="8"/>
      <c r="U4" s="11"/>
      <c r="V4" s="6">
        <v>18</v>
      </c>
      <c r="W4" s="7">
        <v>16</v>
      </c>
      <c r="X4" s="9"/>
      <c r="Y4" s="14"/>
      <c r="Z4" s="175">
        <f>T5+P5+L5+H5+X5</f>
        <v>9</v>
      </c>
      <c r="AA4" s="177">
        <f>Z4+Z6</f>
        <v>9</v>
      </c>
      <c r="AB4" s="183">
        <f>J4+J5+L4+N4+N5+P4+H4+F4+F5+R4+R5+T4+V4+X4+V5</f>
        <v>159</v>
      </c>
      <c r="AC4" s="185">
        <f>K5+K4+M4+O5+O4+U4+I4+G4+G5+Q4+S4+S5+W4+W5+Y4</f>
        <v>123</v>
      </c>
      <c r="AD4" s="202">
        <f>AB4+AB6</f>
        <v>159</v>
      </c>
      <c r="AE4" s="205">
        <f>AC4+AC6</f>
        <v>123</v>
      </c>
      <c r="AF4" s="156" t="s">
        <v>38</v>
      </c>
      <c r="AH4" s="159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9</v>
      </c>
      <c r="AI4" s="161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2</v>
      </c>
      <c r="AJ4" s="161">
        <f>AH4/AI4</f>
        <v>4.5</v>
      </c>
      <c r="AK4" s="144">
        <f>AD4/AE4</f>
        <v>1.2926829268292683</v>
      </c>
    </row>
    <row r="5" spans="1:37" ht="15.75" customHeight="1" thickBot="1" x14ac:dyDescent="0.3">
      <c r="A5" s="226"/>
      <c r="B5" s="211"/>
      <c r="C5" s="212"/>
      <c r="D5" s="212"/>
      <c r="E5" s="213"/>
      <c r="F5" s="15">
        <v>15</v>
      </c>
      <c r="G5" s="16">
        <v>8</v>
      </c>
      <c r="H5" s="193">
        <f>IF(AND(F4=0,F5=0),0,1)*0+IF(AND(F4&gt;G4,F5&gt;G5),1,0)*2+IF(AND(F4&lt;G4,F5&lt;G5),1,0)*IF(AND(F4=0,F5=0),0,1)+IF(H4&gt;I4,1,0)*2+IF(H4&lt;I4,1,0)*1</f>
        <v>2</v>
      </c>
      <c r="I5" s="193"/>
      <c r="J5" s="15">
        <v>12</v>
      </c>
      <c r="K5" s="16">
        <v>15</v>
      </c>
      <c r="L5" s="193">
        <f>IF(AND(J4=0,J5=0),0,1)*0+IF(AND(J4&gt;K4,J5&gt;K5),1,0)*2+IF(AND(J4&lt;K4,J5&lt;K5),1,0)*IF(AND(J4=0,J5=0),0,1)+IF(L4&gt;M4,1,0)*2+IF(L4&lt;M4,1,0)*1</f>
        <v>1</v>
      </c>
      <c r="M5" s="193"/>
      <c r="N5" s="15">
        <v>15</v>
      </c>
      <c r="O5" s="16">
        <v>9</v>
      </c>
      <c r="P5" s="193">
        <f>IF(AND(N4=0,N5=0),0,1)*0+IF(AND(N4&gt;O4,N5&gt;O5),1,0)*2+IF(AND(N4&lt;O4,N5&lt;O5),1,0)*IF(AND(N4=0,N5=0),0,1)+IF(P4&gt;Q4,1,0)*2+IF(P4&lt;Q4,1,0)*1</f>
        <v>2</v>
      </c>
      <c r="Q5" s="193"/>
      <c r="R5" s="17">
        <v>15</v>
      </c>
      <c r="S5" s="18">
        <v>10</v>
      </c>
      <c r="T5" s="193">
        <f>IF(AND(R4=0,R5=0),0,1)*0+IF(AND(R4&gt;S4,R5&gt;S5),1,0)*2+IF(AND(R4&lt;S4,R5&lt;S5),1,0)*IF(AND(R4=0,R5=0),0,1)+IF(T4&gt;U4,1,0)*2+IF(T4&lt;U4,1,0)*1</f>
        <v>2</v>
      </c>
      <c r="U5" s="193"/>
      <c r="V5" s="19">
        <v>15</v>
      </c>
      <c r="W5" s="16">
        <v>8</v>
      </c>
      <c r="X5" s="193">
        <f>IF(AND(V4=0,V5=0),0,1)*0+IF(AND(V4&gt;W4,V5&gt;W5),1,0)*2+IF(AND(V4&lt;W4,V5&lt;W5),1,0)*IF(AND(V4=0,V5=0),0,1)+IF(X4&gt;Y4,1,0)*2+IF(X4&lt;Y4,1,0)*1</f>
        <v>2</v>
      </c>
      <c r="Y5" s="193"/>
      <c r="Z5" s="195"/>
      <c r="AA5" s="178"/>
      <c r="AB5" s="197"/>
      <c r="AC5" s="198"/>
      <c r="AD5" s="203"/>
      <c r="AE5" s="206"/>
      <c r="AF5" s="157"/>
      <c r="AH5" s="159"/>
      <c r="AI5" s="161"/>
      <c r="AJ5" s="161"/>
      <c r="AK5" s="144"/>
    </row>
    <row r="6" spans="1:37" ht="16.5" customHeight="1" thickTop="1" thickBot="1" x14ac:dyDescent="0.3">
      <c r="A6" s="226"/>
      <c r="B6" s="211"/>
      <c r="C6" s="212"/>
      <c r="D6" s="212"/>
      <c r="E6" s="213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75">
        <f>T7+P7+L7+H7+X7</f>
        <v>0</v>
      </c>
      <c r="AA6" s="178"/>
      <c r="AB6" s="183">
        <f>J6+J7+L6+N6+N7+P6+H6+F6+F7+T6+R6+R7+V6+V7+X6</f>
        <v>0</v>
      </c>
      <c r="AC6" s="185">
        <f>K7+K6+M6+O7+O6+U6+I6+G6+G7+S6+S7+Q6+W6+W7+Y6</f>
        <v>0</v>
      </c>
      <c r="AD6" s="203"/>
      <c r="AE6" s="206"/>
      <c r="AF6" s="157"/>
      <c r="AH6" s="159"/>
      <c r="AI6" s="161"/>
      <c r="AJ6" s="161"/>
      <c r="AK6" s="144"/>
    </row>
    <row r="7" spans="1:37" ht="15.75" customHeight="1" thickBot="1" x14ac:dyDescent="0.3">
      <c r="A7" s="227"/>
      <c r="B7" s="214"/>
      <c r="C7" s="215"/>
      <c r="D7" s="215"/>
      <c r="E7" s="216"/>
      <c r="F7" s="9"/>
      <c r="G7" s="26"/>
      <c r="H7" s="193">
        <f>IF(AND(F6=0,F7=0),0,1)*0+IF(AND(F6&gt;G6,F7&gt;G7),1,0)*2+IF(AND(F6&lt;G6,F7&lt;G7),1,0)*IF(AND(F6=0,F7=0),0,1)+IF(H6&gt;I6,1,0)*2+IF(H6&lt;I6,1,0)*1</f>
        <v>0</v>
      </c>
      <c r="I7" s="193"/>
      <c r="J7" s="27"/>
      <c r="K7" s="26"/>
      <c r="L7" s="199">
        <f>IF(AND(J6=0,J7=0),0,1)*0+IF(AND(J6&gt;K6,J7&gt;K7),1,0)*2+IF(AND(J6&lt;K6,J7&lt;K7),1,0)*IF(AND(J6=0,J7=0),0,1)+IF(L6&gt;M6,1,0)*2+IF(L6&lt;M6,1,0)*1</f>
        <v>0</v>
      </c>
      <c r="M7" s="199"/>
      <c r="N7" s="27"/>
      <c r="O7" s="26"/>
      <c r="P7" s="199">
        <f>IF(AND(N6=0,N7=0),0,1)*0+IF(AND(N6&gt;O6,N7&gt;O7),1,0)*2+IF(AND(N6&lt;O6,N7&lt;O7),1,0)*IF(AND(N6=0,N7=0),0,1)+IF(P6&gt;Q6,1,0)*2+IF(P6&lt;Q6,1,0)*1</f>
        <v>0</v>
      </c>
      <c r="Q7" s="199"/>
      <c r="R7" s="28"/>
      <c r="S7" s="29"/>
      <c r="T7" s="199">
        <f>IF(AND(R6=0,R7=0),0,1)*0+IF(AND(R6&gt;S6,R7&gt;S7),1,0)*2+IF(AND(R6&lt;S6,R7&lt;S7),1,0)*IF(AND(R6=0,R7=0),0,1)+IF(T6&gt;U6,1,0)*2+IF(T6&lt;U6,1,0)*1</f>
        <v>0</v>
      </c>
      <c r="U7" s="199"/>
      <c r="V7" s="15"/>
      <c r="W7" s="16"/>
      <c r="X7" s="199">
        <f>IF(AND(V6=0,V7=0),0,1)*0+IF(AND(V6&gt;W6,V7&gt;W7),1,0)*2+IF(AND(V6&lt;W6,V7&lt;W7),1,0)*IF(AND(V6=0,V7=0),0,1)+IF(X6&gt;Y6,1,0)*2+IF(X6&lt;Y6,1,0)*1</f>
        <v>0</v>
      </c>
      <c r="Y7" s="199"/>
      <c r="Z7" s="195"/>
      <c r="AA7" s="196"/>
      <c r="AB7" s="197"/>
      <c r="AC7" s="198"/>
      <c r="AD7" s="204"/>
      <c r="AE7" s="207"/>
      <c r="AF7" s="187"/>
      <c r="AH7" s="159"/>
      <c r="AI7" s="161"/>
      <c r="AJ7" s="161"/>
      <c r="AK7" s="144"/>
    </row>
    <row r="8" spans="1:37" ht="16.5" customHeight="1" thickTop="1" thickBot="1" x14ac:dyDescent="0.3">
      <c r="A8" s="225" t="s">
        <v>30</v>
      </c>
      <c r="B8" s="30">
        <f>G4</f>
        <v>12</v>
      </c>
      <c r="C8" s="31">
        <f>F4</f>
        <v>15</v>
      </c>
      <c r="D8" s="32">
        <f>I4</f>
        <v>0</v>
      </c>
      <c r="E8" s="33">
        <f>H4</f>
        <v>0</v>
      </c>
      <c r="F8" s="194"/>
      <c r="G8" s="194"/>
      <c r="H8" s="194"/>
      <c r="I8" s="194"/>
      <c r="J8" s="34">
        <v>14</v>
      </c>
      <c r="K8" s="35">
        <v>16</v>
      </c>
      <c r="L8" s="112">
        <v>3</v>
      </c>
      <c r="M8" s="37">
        <v>11</v>
      </c>
      <c r="N8" s="38">
        <v>14</v>
      </c>
      <c r="O8" s="35">
        <v>16</v>
      </c>
      <c r="P8" s="112">
        <v>11</v>
      </c>
      <c r="Q8" s="39">
        <v>6</v>
      </c>
      <c r="R8" s="40">
        <v>15</v>
      </c>
      <c r="S8" s="35">
        <v>12</v>
      </c>
      <c r="T8" s="113">
        <v>7</v>
      </c>
      <c r="U8" s="37">
        <v>11</v>
      </c>
      <c r="V8" s="42">
        <v>11</v>
      </c>
      <c r="W8" s="43">
        <v>15</v>
      </c>
      <c r="X8" s="113"/>
      <c r="Y8" s="37"/>
      <c r="Z8" s="175">
        <f>T9+P9+L9+D9+X9</f>
        <v>6</v>
      </c>
      <c r="AA8" s="177">
        <f>Z8+Z10</f>
        <v>6</v>
      </c>
      <c r="AB8" s="183">
        <f>J8+J9+L8+N8+N9+P8+D8+B8+B9+R8+R9+T8+V8+V9+X8</f>
        <v>144</v>
      </c>
      <c r="AC8" s="185">
        <f>K9+K8+M8+O9+O8+U8+E8+C8+C9+S8+S9+Q8+W8+W9+Y8</f>
        <v>163</v>
      </c>
      <c r="AD8" s="183">
        <f>AB8+AB10</f>
        <v>144</v>
      </c>
      <c r="AE8" s="185">
        <f>AC8+AC10</f>
        <v>163</v>
      </c>
      <c r="AF8" s="156" t="s">
        <v>42</v>
      </c>
      <c r="AH8" s="159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4</v>
      </c>
      <c r="AI8" s="161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9</v>
      </c>
      <c r="AJ8" s="161">
        <f t="shared" ref="AJ8" si="0">AH8/AI8</f>
        <v>0.44444444444444442</v>
      </c>
      <c r="AK8" s="144">
        <f t="shared" ref="AK8" si="1">AD8/AE8</f>
        <v>0.8834355828220859</v>
      </c>
    </row>
    <row r="9" spans="1:37" ht="15.75" customHeight="1" thickTop="1" thickBot="1" x14ac:dyDescent="0.3">
      <c r="A9" s="226"/>
      <c r="B9" s="45">
        <f>G5</f>
        <v>8</v>
      </c>
      <c r="C9" s="46">
        <f>F5</f>
        <v>15</v>
      </c>
      <c r="D9" s="146">
        <f>IF(AND(B8=0,B9=0),0,1)*0+IF(AND(B8&gt;C8,B9&gt;C9),1,0)*2+IF(AND(B8&lt;C8,B9&lt;C9),1,0)*IF(AND(B8=0,B9=0),0,1)+IF(D8&gt;E8,1,0)*2+IF(D8&lt;E8,1,0)*1</f>
        <v>1</v>
      </c>
      <c r="E9" s="147"/>
      <c r="F9" s="194"/>
      <c r="G9" s="194"/>
      <c r="H9" s="194"/>
      <c r="I9" s="194"/>
      <c r="J9" s="47">
        <v>15</v>
      </c>
      <c r="K9" s="48">
        <v>12</v>
      </c>
      <c r="L9" s="193">
        <f>IF(AND(J8=0,J9=0),0,1)*0+IF(AND(J8&gt;K8,J9&gt;K9),1,0)*2+IF(AND(J8&lt;K8,J9&lt;K9),1,0)*IF(AND(J8=0,J9=0),0,1)+IF(L8&gt;M8,1,0)*2+IF(L8&lt;M8,1,0)*1</f>
        <v>1</v>
      </c>
      <c r="M9" s="193"/>
      <c r="N9" s="47">
        <v>15</v>
      </c>
      <c r="O9" s="48">
        <v>4</v>
      </c>
      <c r="P9" s="193">
        <f>IF(AND(N8=0,N9=0),0,1)*0+IF(AND(N8&gt;O8,N9&gt;O9),1,0)*2+IF(AND(N8&lt;O8,N9&lt;O9),1,0)*IF(AND(N8=0,N9=0),0,1)+IF(P8&gt;Q8,1,0)*2+IF(P8&lt;Q8,1,0)*1</f>
        <v>2</v>
      </c>
      <c r="Q9" s="193"/>
      <c r="R9" s="49">
        <v>11</v>
      </c>
      <c r="S9" s="48">
        <v>15</v>
      </c>
      <c r="T9" s="193">
        <f>IF(AND(R8=0,R9=0),0,1)*0+IF(AND(R8&gt;S8,R9&gt;S9),1,0)*2+IF(AND(R8&lt;S8,R9&lt;S9),1,0)*IF(AND(R8=0,R9=0),0,1)+IF(T8&gt;U8,1,0)*2+IF(T8&lt;U8,1,0)*1</f>
        <v>1</v>
      </c>
      <c r="U9" s="193"/>
      <c r="V9" s="48">
        <v>8</v>
      </c>
      <c r="W9" s="50">
        <v>15</v>
      </c>
      <c r="X9" s="193">
        <f>IF(AND(V8=0,V9=0),0,1)*0+IF(AND(V8&gt;W8,V9&gt;W9),1,0)*2+IF(AND(V8&lt;W8,V9&lt;W9),1,0)*IF(AND(V8=0,V9=0),0,1)+IF(X8&gt;Y8,1,0)*2+IF(X8&lt;Y8,1,0)*1</f>
        <v>1</v>
      </c>
      <c r="Y9" s="193"/>
      <c r="Z9" s="195"/>
      <c r="AA9" s="178"/>
      <c r="AB9" s="197"/>
      <c r="AC9" s="198"/>
      <c r="AD9" s="150"/>
      <c r="AE9" s="152"/>
      <c r="AF9" s="157"/>
      <c r="AH9" s="159"/>
      <c r="AI9" s="161"/>
      <c r="AJ9" s="161"/>
      <c r="AK9" s="144"/>
    </row>
    <row r="10" spans="1:37" ht="16.5" customHeight="1" thickTop="1" thickBot="1" x14ac:dyDescent="0.3">
      <c r="A10" s="226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94"/>
      <c r="G10" s="194"/>
      <c r="H10" s="194"/>
      <c r="I10" s="194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75">
        <f>P11+L11+D11+T11+X11</f>
        <v>0</v>
      </c>
      <c r="AA10" s="178"/>
      <c r="AB10" s="183">
        <f>J10+J11+L10+N10+N11+P10+D10+B10+B11+R10+R11+T10+V10+V11+X10</f>
        <v>0</v>
      </c>
      <c r="AC10" s="185">
        <f>K11+K10+M10+O11+O10+U10+E10+C10+C11+S10+S11+Q10+W10+W11+Y10</f>
        <v>0</v>
      </c>
      <c r="AD10" s="150"/>
      <c r="AE10" s="152"/>
      <c r="AF10" s="157"/>
      <c r="AH10" s="159"/>
      <c r="AI10" s="161"/>
      <c r="AJ10" s="161"/>
      <c r="AK10" s="144"/>
    </row>
    <row r="11" spans="1:37" ht="15.75" customHeight="1" thickTop="1" thickBot="1" x14ac:dyDescent="0.3">
      <c r="A11" s="227"/>
      <c r="B11" s="59">
        <f>G7</f>
        <v>0</v>
      </c>
      <c r="C11" s="60">
        <f>F7</f>
        <v>0</v>
      </c>
      <c r="D11" s="146">
        <f>IF(AND(B10=0,B11=0),0,1)*0+IF(AND(B10&gt;C10,B11&gt;C11),1,0)*2+IF(AND(B10&lt;C10,B11&lt;C11),1,0)*IF(AND(B10=0,B11=0),0,1)+IF(D10&gt;E10,1,0)*2+IF(D10&lt;E10,1,0)*1</f>
        <v>0</v>
      </c>
      <c r="E11" s="147"/>
      <c r="F11" s="194"/>
      <c r="G11" s="194"/>
      <c r="H11" s="194"/>
      <c r="I11" s="194"/>
      <c r="J11" s="61"/>
      <c r="K11" s="62"/>
      <c r="L11" s="193">
        <f>IF(AND(J10=0,J11=0),0,1)*0+IF(AND(J10&gt;K10,J11&gt;K11),1,0)*2+IF(AND(J10&lt;K10,J11&lt;K11),1,0)*IF(AND(J10=0,J11=0),0,1)+IF(L10&gt;M10,1,0)*2+IF(L10&lt;M10,1,0)*1</f>
        <v>0</v>
      </c>
      <c r="M11" s="193"/>
      <c r="N11" s="61"/>
      <c r="O11" s="62"/>
      <c r="P11" s="199">
        <f>IF(AND(N10=0,N11=0),0,1)*0+IF(AND(N10&gt;O10,N11&gt;O11),1,0)*2+IF(AND(N10&lt;O10,N11&lt;O11),1,0)*IF(AND(N10=0,N11=0),0,1)+IF(P10&gt;Q10,1,0)*2+IF(P10&lt;Q10,1,0)*1</f>
        <v>0</v>
      </c>
      <c r="Q11" s="199"/>
      <c r="R11" s="63"/>
      <c r="S11" s="62"/>
      <c r="T11" s="199">
        <f>IF(AND(R10=0,R11=0),0,1)*0+IF(AND(R10&gt;S10,R11&gt;S11),1,0)*2+IF(AND(R10&lt;S10,R11&lt;S11),1,0)*IF(AND(R10=0,R11=0),0,1)+IF(T10&gt;U10,1,0)*2+IF(T10&lt;U10,1,0)*1</f>
        <v>0</v>
      </c>
      <c r="U11" s="199"/>
      <c r="V11" s="39"/>
      <c r="W11" s="64"/>
      <c r="X11" s="199">
        <f>IF(AND(V10=0,V11=0),0,1)*0+IF(AND(V10&gt;W10,V11&gt;W11),1,0)*2+IF(AND(V10&lt;W10,V11&lt;W11),1,0)*IF(AND(V10=0,V11=0),0,1)+IF(X10&gt;Y10,1,0)*2+IF(X10&lt;Y10,1,0)*1</f>
        <v>0</v>
      </c>
      <c r="Y11" s="199"/>
      <c r="Z11" s="195"/>
      <c r="AA11" s="196"/>
      <c r="AB11" s="197"/>
      <c r="AC11" s="198"/>
      <c r="AD11" s="184"/>
      <c r="AE11" s="186"/>
      <c r="AF11" s="187"/>
      <c r="AH11" s="159"/>
      <c r="AI11" s="161"/>
      <c r="AJ11" s="161"/>
      <c r="AK11" s="144"/>
    </row>
    <row r="12" spans="1:37" ht="16.5" customHeight="1" thickTop="1" thickBot="1" x14ac:dyDescent="0.3">
      <c r="A12" s="163" t="s">
        <v>14</v>
      </c>
      <c r="B12" s="38">
        <f>K4</f>
        <v>8</v>
      </c>
      <c r="C12" s="35">
        <f>J4</f>
        <v>15</v>
      </c>
      <c r="D12" s="36">
        <f>M4</f>
        <v>11</v>
      </c>
      <c r="E12" s="37">
        <f>L4</f>
        <v>7</v>
      </c>
      <c r="F12" s="65">
        <f>K8</f>
        <v>16</v>
      </c>
      <c r="G12" s="66">
        <f>J8</f>
        <v>14</v>
      </c>
      <c r="H12" s="41">
        <f>M8</f>
        <v>11</v>
      </c>
      <c r="I12" s="39">
        <f>L8</f>
        <v>3</v>
      </c>
      <c r="J12" s="166"/>
      <c r="K12" s="167"/>
      <c r="L12" s="167"/>
      <c r="M12" s="168"/>
      <c r="N12" s="38">
        <v>15</v>
      </c>
      <c r="O12" s="35">
        <v>12</v>
      </c>
      <c r="P12" s="112"/>
      <c r="Q12" s="39"/>
      <c r="R12" s="40">
        <v>9</v>
      </c>
      <c r="S12" s="35">
        <v>15</v>
      </c>
      <c r="T12" s="39"/>
      <c r="U12" s="114"/>
      <c r="V12" s="65">
        <v>15</v>
      </c>
      <c r="W12" s="68">
        <v>10</v>
      </c>
      <c r="X12" s="39">
        <v>7</v>
      </c>
      <c r="Y12" s="114">
        <v>11</v>
      </c>
      <c r="Z12" s="175">
        <f>P13+H13+D13+T13+X13</f>
        <v>8</v>
      </c>
      <c r="AA12" s="177">
        <f>Z12+Z14</f>
        <v>8</v>
      </c>
      <c r="AB12" s="183">
        <f>H12+F12+F13+D12+B12+B13+N12+N13+P12+R12+R13+T12+V12+V13+X12</f>
        <v>155</v>
      </c>
      <c r="AC12" s="185">
        <f>I12+G12+G13+E12+C12+C13+O13+O12+U12+S12+S13+Q12+W12+W13+Y12</f>
        <v>152</v>
      </c>
      <c r="AD12" s="183">
        <f>AB12+AB14</f>
        <v>155</v>
      </c>
      <c r="AE12" s="185">
        <f>AC12+AC14</f>
        <v>152</v>
      </c>
      <c r="AF12" s="156" t="s">
        <v>41</v>
      </c>
      <c r="AH12" s="159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7</v>
      </c>
      <c r="AI12" s="161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6</v>
      </c>
      <c r="AJ12" s="161">
        <f t="shared" ref="AJ12" si="2">AH12/AI12</f>
        <v>1.1666666666666667</v>
      </c>
      <c r="AK12" s="144">
        <f t="shared" ref="AK12" si="3">AD12/AE12</f>
        <v>1.0197368421052631</v>
      </c>
    </row>
    <row r="13" spans="1:37" ht="15.75" customHeight="1" thickBot="1" x14ac:dyDescent="0.3">
      <c r="A13" s="164"/>
      <c r="B13" s="47">
        <f>K5</f>
        <v>15</v>
      </c>
      <c r="C13" s="48">
        <f>J5</f>
        <v>12</v>
      </c>
      <c r="D13" s="146">
        <f>IF(AND(B12=0,B13=0),0,1)*0+IF(AND(B12&gt;C12,B13&gt;C13),1,0)*2+IF(AND(B12&lt;C12,B13&lt;C13),1,0)*IF(AND(B12=0,B13=0),0,1)+IF(D12&gt;E12,1,0)*2+IF(D12&lt;E12,1,0)*1</f>
        <v>2</v>
      </c>
      <c r="E13" s="147"/>
      <c r="F13" s="70">
        <f>K9</f>
        <v>12</v>
      </c>
      <c r="G13" s="50">
        <f>J9</f>
        <v>15</v>
      </c>
      <c r="H13" s="146">
        <f>IF(AND(F12=0,F13=0),0,1)*0+IF(AND(F12&gt;G12,F13&gt;G13),1,0)*2+IF(AND(F12&lt;G12,F13&lt;G13),1,0)*IF(AND(F12=0,F13=0),0,1)+IF(H12&gt;I12,1,0)*2+IF(H12&lt;I12,1,0)*1</f>
        <v>2</v>
      </c>
      <c r="I13" s="147"/>
      <c r="J13" s="169"/>
      <c r="K13" s="170"/>
      <c r="L13" s="170"/>
      <c r="M13" s="171"/>
      <c r="N13" s="47">
        <v>15</v>
      </c>
      <c r="O13" s="48">
        <v>8</v>
      </c>
      <c r="P13" s="193">
        <f>IF(AND(N12=0,N13=0),0,1)*0+IF(AND(N12&gt;O12,N13&gt;O13),1,0)*2+IF(AND(N12&lt;O12,N13&lt;O13),1,0)*IF(AND(N12=0,N13=0),0,1)+IF(P12&gt;Q12,1,0)*2+IF(P12&lt;Q12,1,0)*1</f>
        <v>2</v>
      </c>
      <c r="Q13" s="193"/>
      <c r="R13" s="49">
        <v>8</v>
      </c>
      <c r="S13" s="48">
        <v>15</v>
      </c>
      <c r="T13" s="193">
        <f>IF(AND(R12=0,R13=0),0,1)*0+IF(AND(R12&gt;S12,R13&gt;S13),1,0)*2+IF(AND(R12&lt;S12,R13&lt;S13),1,0)*IF(AND(R12=0,R13=0),0,1)+IF(T12&gt;U12,1,0)*2+IF(T12&lt;U12,1,0)*1</f>
        <v>1</v>
      </c>
      <c r="U13" s="193"/>
      <c r="V13" s="48">
        <v>13</v>
      </c>
      <c r="W13" s="50">
        <v>15</v>
      </c>
      <c r="X13" s="193">
        <f>IF(AND(V12=0,V13=0),0,1)*0+IF(AND(V12&gt;W12,V13&gt;W13),1,0)*2+IF(AND(V12&lt;W12,V13&lt;W13),1,0)*IF(AND(V12=0,V13=0),0,1)+IF(X12&gt;Y12,1,0)*2+IF(X12&lt;Y12,1,0)*1</f>
        <v>1</v>
      </c>
      <c r="Y13" s="193"/>
      <c r="Z13" s="195"/>
      <c r="AA13" s="178"/>
      <c r="AB13" s="197"/>
      <c r="AC13" s="198"/>
      <c r="AD13" s="150"/>
      <c r="AE13" s="152"/>
      <c r="AF13" s="157"/>
      <c r="AH13" s="159"/>
      <c r="AI13" s="161"/>
      <c r="AJ13" s="161"/>
      <c r="AK13" s="144"/>
    </row>
    <row r="14" spans="1:37" ht="16.5" customHeight="1" thickTop="1" thickBot="1" x14ac:dyDescent="0.3">
      <c r="A14" s="164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69"/>
      <c r="K14" s="170"/>
      <c r="L14" s="170"/>
      <c r="M14" s="171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75">
        <f>P15+H15+D15+T15+X15</f>
        <v>0</v>
      </c>
      <c r="AA14" s="178"/>
      <c r="AB14" s="183">
        <f>H14+F14+F15+D14+B14+B15+N14+N15+P14+R14+R15+T14+V14+V15+X14</f>
        <v>0</v>
      </c>
      <c r="AC14" s="185">
        <f>I14+G14+G15+E14+C14+C15+O15+O14+U14+S14+S15+Q14+W14+W15+Y14</f>
        <v>0</v>
      </c>
      <c r="AD14" s="150"/>
      <c r="AE14" s="152"/>
      <c r="AF14" s="157"/>
      <c r="AH14" s="159"/>
      <c r="AI14" s="161"/>
      <c r="AJ14" s="161"/>
      <c r="AK14" s="144"/>
    </row>
    <row r="15" spans="1:37" ht="15.75" customHeight="1" thickBot="1" x14ac:dyDescent="0.3">
      <c r="A15" s="189"/>
      <c r="B15" s="61">
        <f>K7</f>
        <v>0</v>
      </c>
      <c r="C15" s="62">
        <f>J7</f>
        <v>0</v>
      </c>
      <c r="D15" s="146">
        <f>IF(AND(B14=0,B15=0),0,1)*0+IF(AND(B14&gt;C14,B15&gt;C15),1,0)*2+IF(AND(B14&lt;C14,B15&lt;C15),1,0)*IF(AND(B14=0,B15=0),0,1)+IF(D14&gt;E14,1,0)*2+IF(D14&lt;E14,1,0)*1</f>
        <v>0</v>
      </c>
      <c r="E15" s="147"/>
      <c r="F15" s="62">
        <f>K11</f>
        <v>0</v>
      </c>
      <c r="G15" s="73">
        <f>J11</f>
        <v>0</v>
      </c>
      <c r="H15" s="146">
        <f>IF(AND(F14=0,F15=0),0,1)*0+IF(AND(F14&gt;G14,F15&gt;G15),1,0)*2+IF(AND(F14&lt;G14,F15&lt;G15),1,0)*IF(AND(F14=0,F15=0),0,1)+IF(H14&gt;I14,1,0)*2+IF(H14&lt;I14,1,0)*1</f>
        <v>0</v>
      </c>
      <c r="I15" s="147"/>
      <c r="J15" s="190"/>
      <c r="K15" s="191"/>
      <c r="L15" s="191"/>
      <c r="M15" s="192"/>
      <c r="N15" s="61"/>
      <c r="O15" s="62"/>
      <c r="P15" s="193">
        <f>IF(AND(N14=0,N15=0),0,1)*0+IF(AND(N14&gt;O14,N15&gt;O15),1,0)*2+IF(AND(N14&lt;O14,N15&lt;O15),1,0)*IF(AND(N14=0,N15=0),0,1)+IF(P14&gt;Q14,1,0)*2+IF(P14&lt;Q14,1,0)*1</f>
        <v>0</v>
      </c>
      <c r="Q15" s="193"/>
      <c r="R15" s="63"/>
      <c r="S15" s="62"/>
      <c r="T15" s="193">
        <f>IF(AND(R14=0,R15=0),0,1)*0+IF(AND(R14&gt;S14,R15&gt;S15),1,0)*2+IF(AND(R14&lt;S14,R15&lt;S15),1,0)*IF(AND(R14=0,R15=0),0,1)+IF(T14&gt;U14,1,0)*2+IF(T14&lt;U14,1,0)*1</f>
        <v>0</v>
      </c>
      <c r="U15" s="193"/>
      <c r="V15" s="39"/>
      <c r="W15" s="64"/>
      <c r="X15" s="193">
        <f>IF(AND(V14=0,V15=0),0,1)*0+IF(AND(V14&gt;W14,V15&gt;W15),1,0)*2+IF(AND(V14&lt;W14,V15&lt;W15),1,0)*IF(AND(V14=0,V15=0),0,1)+IF(X14&gt;Y14,1,0)*2+IF(X14&lt;Y14,1,0)*1</f>
        <v>0</v>
      </c>
      <c r="Y15" s="193"/>
      <c r="Z15" s="195"/>
      <c r="AA15" s="196"/>
      <c r="AB15" s="197"/>
      <c r="AC15" s="198"/>
      <c r="AD15" s="184"/>
      <c r="AE15" s="186"/>
      <c r="AF15" s="187"/>
      <c r="AH15" s="159"/>
      <c r="AI15" s="161"/>
      <c r="AJ15" s="161"/>
      <c r="AK15" s="144"/>
    </row>
    <row r="16" spans="1:37" ht="16.5" customHeight="1" thickTop="1" thickBot="1" x14ac:dyDescent="0.3">
      <c r="A16" s="163" t="s">
        <v>26</v>
      </c>
      <c r="B16" s="38">
        <f>O4</f>
        <v>11</v>
      </c>
      <c r="C16" s="35">
        <f>N4</f>
        <v>15</v>
      </c>
      <c r="D16" s="36">
        <f>Q4</f>
        <v>0</v>
      </c>
      <c r="E16" s="74">
        <f>P4</f>
        <v>0</v>
      </c>
      <c r="F16" s="65">
        <f>O8</f>
        <v>16</v>
      </c>
      <c r="G16" s="66">
        <f>N8</f>
        <v>14</v>
      </c>
      <c r="H16" s="41">
        <f>Q8</f>
        <v>6</v>
      </c>
      <c r="I16" s="69">
        <f>P8</f>
        <v>11</v>
      </c>
      <c r="J16" s="38">
        <f>O12</f>
        <v>12</v>
      </c>
      <c r="K16" s="35">
        <f>N12</f>
        <v>15</v>
      </c>
      <c r="L16" s="36">
        <f>Q12</f>
        <v>0</v>
      </c>
      <c r="M16" s="74">
        <f>P12</f>
        <v>0</v>
      </c>
      <c r="N16" s="194"/>
      <c r="O16" s="194"/>
      <c r="P16" s="194"/>
      <c r="Q16" s="194"/>
      <c r="R16" s="40">
        <v>10</v>
      </c>
      <c r="S16" s="35">
        <v>15</v>
      </c>
      <c r="T16" s="69"/>
      <c r="U16" s="67"/>
      <c r="V16" s="40">
        <v>7</v>
      </c>
      <c r="W16" s="68">
        <v>15</v>
      </c>
      <c r="X16" s="69"/>
      <c r="Y16" s="67"/>
      <c r="Z16" s="175">
        <f>H17+D17+L17+T17+X17</f>
        <v>5</v>
      </c>
      <c r="AA16" s="177">
        <f>Z16+Z18</f>
        <v>5</v>
      </c>
      <c r="AB16" s="183">
        <f>J16+J17+L16+B16+B17+D16+F16+F17+H16+R16+R17+T16+V16+V17+X16</f>
        <v>105</v>
      </c>
      <c r="AC16" s="185">
        <f>K17+K16+M16+C17+C16+E16+I16+G16+G17+S16+S17+U16+W16+W17+Y16</f>
        <v>161</v>
      </c>
      <c r="AD16" s="183">
        <f>AB16+AB18</f>
        <v>105</v>
      </c>
      <c r="AE16" s="185">
        <f>AC16+AC18</f>
        <v>161</v>
      </c>
      <c r="AF16" s="156" t="s">
        <v>43</v>
      </c>
      <c r="AH16" s="159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</v>
      </c>
      <c r="AI16" s="161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10</v>
      </c>
      <c r="AJ16" s="161">
        <f t="shared" ref="AJ16" si="4">AH16/AI16</f>
        <v>0.1</v>
      </c>
      <c r="AK16" s="144">
        <f t="shared" ref="AK16" si="5">AD16/AE16</f>
        <v>0.65217391304347827</v>
      </c>
    </row>
    <row r="17" spans="1:37" ht="15.75" customHeight="1" thickTop="1" thickBot="1" x14ac:dyDescent="0.3">
      <c r="A17" s="164"/>
      <c r="B17" s="47">
        <f>O5</f>
        <v>9</v>
      </c>
      <c r="C17" s="48">
        <f>N5</f>
        <v>15</v>
      </c>
      <c r="D17" s="146">
        <f>IF(AND(B16=0,B17=0),0,1)*0+IF(AND(B16&gt;C16,B17&gt;C17),1,0)*2+IF(AND(B16&lt;C16,B17&lt;C17),1,0)*IF(AND(B16=0,B17=0),0,1)+IF(D16&gt;E16,1,0)*2+IF(D16&lt;E16,1,0)*1</f>
        <v>1</v>
      </c>
      <c r="E17" s="147"/>
      <c r="F17" s="48">
        <f>O9</f>
        <v>4</v>
      </c>
      <c r="G17" s="50">
        <f>N9</f>
        <v>15</v>
      </c>
      <c r="H17" s="146">
        <f>IF(AND(F16=0,F17=0),0,1)*0+IF(AND(F16&gt;G16,F17&gt;G17),1,0)*2+IF(AND(F16&lt;G16,F17&lt;G17),1,0)*IF(AND(F16=0,F17=0),0,1)+IF(H16&gt;I16,1,0)*2+IF(H16&lt;I16,1,0)*1</f>
        <v>1</v>
      </c>
      <c r="I17" s="147"/>
      <c r="J17" s="47">
        <f>O13</f>
        <v>8</v>
      </c>
      <c r="K17" s="48">
        <f>N13</f>
        <v>15</v>
      </c>
      <c r="L17" s="146">
        <f>IF(AND(J16=0,J17=0),0,1)*0+IF(AND(J16&gt;K16,J17&gt;K17),1,0)*2+IF(AND(J16&lt;K16,J17&lt;K17),1,0)*IF(AND(J16=0,J17=0),0,1)+IF(L16&gt;M16,1,0)*2+IF(L16&lt;M16,1,0)*1</f>
        <v>1</v>
      </c>
      <c r="M17" s="147"/>
      <c r="N17" s="194"/>
      <c r="O17" s="194"/>
      <c r="P17" s="194"/>
      <c r="Q17" s="194"/>
      <c r="R17" s="49">
        <v>14</v>
      </c>
      <c r="S17" s="48">
        <v>16</v>
      </c>
      <c r="T17" s="193">
        <f>IF(AND(R16=0,R17=0),0,1)*0+IF(AND(R16&gt;S16,R17&gt;S17),1,0)*2+IF(AND(R16&lt;S16,R17&lt;S17),1,0)*IF(AND(R16=0,R17=0),0,1)+IF(T16&gt;U16,1,0)*2+IF(T16&lt;U16,1,0)*1</f>
        <v>1</v>
      </c>
      <c r="U17" s="193"/>
      <c r="V17" s="48">
        <v>8</v>
      </c>
      <c r="W17" s="50">
        <v>15</v>
      </c>
      <c r="X17" s="193">
        <f>IF(AND(V16=0,V17=0),0,1)*0+IF(AND(V16&gt;W16,V17&gt;W17),1,0)*2+IF(AND(V16&lt;W16,V17&lt;W17),1,0)*IF(AND(V16=0,V17=0),0,1)+IF(X16&gt;Y16,1,0)*2+IF(X16&lt;Y16,1,0)*1</f>
        <v>1</v>
      </c>
      <c r="Y17" s="193"/>
      <c r="Z17" s="195"/>
      <c r="AA17" s="178"/>
      <c r="AB17" s="197"/>
      <c r="AC17" s="198"/>
      <c r="AD17" s="150"/>
      <c r="AE17" s="152"/>
      <c r="AF17" s="157"/>
      <c r="AH17" s="159"/>
      <c r="AI17" s="161"/>
      <c r="AJ17" s="161"/>
      <c r="AK17" s="144"/>
    </row>
    <row r="18" spans="1:37" ht="16.5" customHeight="1" thickTop="1" thickBot="1" x14ac:dyDescent="0.3">
      <c r="A18" s="164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94"/>
      <c r="O18" s="194"/>
      <c r="P18" s="194"/>
      <c r="Q18" s="194"/>
      <c r="R18" s="58"/>
      <c r="S18" s="56"/>
      <c r="T18" s="39"/>
      <c r="U18" s="44"/>
      <c r="V18" s="42"/>
      <c r="W18" s="43"/>
      <c r="X18" s="39"/>
      <c r="Y18" s="44"/>
      <c r="Z18" s="175">
        <f>D19+H19+L19+T19+X19</f>
        <v>0</v>
      </c>
      <c r="AA18" s="178"/>
      <c r="AB18" s="183">
        <f>F19+J19+R18+R19+T18+J18+L18+B18+D18+F18+H18+B19+V18+V19+X18</f>
        <v>0</v>
      </c>
      <c r="AC18" s="185">
        <f>K18+M18+C18+E18+I18+G18+C19+G19+K19+S18+S19+U18+W18+W19+Y18</f>
        <v>0</v>
      </c>
      <c r="AD18" s="150"/>
      <c r="AE18" s="152"/>
      <c r="AF18" s="157"/>
      <c r="AH18" s="159"/>
      <c r="AI18" s="161"/>
      <c r="AJ18" s="161"/>
      <c r="AK18" s="144"/>
    </row>
    <row r="19" spans="1:37" ht="15.75" customHeight="1" thickTop="1" thickBot="1" x14ac:dyDescent="0.3">
      <c r="A19" s="189"/>
      <c r="B19" s="61">
        <f>O7</f>
        <v>0</v>
      </c>
      <c r="C19" s="62">
        <f>N7</f>
        <v>0</v>
      </c>
      <c r="D19" s="146">
        <f>IF(AND(B18=0,B19=0),0,1)*0+IF(AND(B18&gt;C18,B19&gt;C19),1,0)*2+IF(AND(B18&lt;C18,B19&lt;C19),1,0)*IF(AND(B18=0,B19=0),0,1)+IF(D18&gt;E18,1,0)*2+IF(D18&lt;E18,1,0)*1</f>
        <v>0</v>
      </c>
      <c r="E19" s="147"/>
      <c r="F19" s="62">
        <f>O11</f>
        <v>0</v>
      </c>
      <c r="G19" s="73">
        <f>N11</f>
        <v>0</v>
      </c>
      <c r="H19" s="146">
        <f>IF(AND(F18=0,F19=0),0,1)*0+IF(AND(F18&gt;G18,F19&gt;G19),1,0)*2+IF(AND(F18&lt;G18,F19&lt;G19),1,0)*IF(AND(F18=0,F19=0),0,1)+IF(H18&gt;I18,1,0)*2+IF(H18&lt;I18,1,0)*1</f>
        <v>0</v>
      </c>
      <c r="I19" s="147"/>
      <c r="J19" s="61">
        <f>O15</f>
        <v>0</v>
      </c>
      <c r="K19" s="62">
        <f>N15</f>
        <v>0</v>
      </c>
      <c r="L19" s="146">
        <f>IF(AND(J18=0,J19=0),0,1)*0+IF(AND(J18&gt;K18,J19&gt;K19),1,0)*2+IF(AND(J18&lt;K18,J19&lt;K19),1,0)*IF(AND(J18=0,J19=0),0,1)+IF(L18&gt;M18,1,0)*2+IF(L18&lt;M18,1,0)*1</f>
        <v>0</v>
      </c>
      <c r="M19" s="147"/>
      <c r="N19" s="194"/>
      <c r="O19" s="194"/>
      <c r="P19" s="194"/>
      <c r="Q19" s="194"/>
      <c r="R19" s="63"/>
      <c r="S19" s="62"/>
      <c r="T19" s="193">
        <f>IF(AND(R18=0,R19=0),0,1)*0+IF(AND(R18&gt;S18,R19&gt;S19),1,0)*2+IF(AND(R18&lt;S18,R19&lt;S19),1,0)*IF(AND(R18=0,R19=0),0,1)+IF(T18&gt;U18,1,0)*2+IF(T18&lt;U18,1,0)*1</f>
        <v>0</v>
      </c>
      <c r="U19" s="193"/>
      <c r="V19" s="62"/>
      <c r="W19" s="73"/>
      <c r="X19" s="193">
        <f>IF(AND(V18=0,V19=0),0,1)*0+IF(AND(V18&gt;W18,V19&gt;W19),1,0)*2+IF(AND(V18&lt;W18,V19&lt;W19),1,0)*IF(AND(V18=0,V19=0),0,1)+IF(X18&gt;Y18,1,0)*2+IF(X18&lt;Y18,1,0)*1</f>
        <v>0</v>
      </c>
      <c r="Y19" s="193"/>
      <c r="Z19" s="176"/>
      <c r="AA19" s="196"/>
      <c r="AB19" s="184"/>
      <c r="AC19" s="186"/>
      <c r="AD19" s="184"/>
      <c r="AE19" s="186"/>
      <c r="AF19" s="187"/>
      <c r="AH19" s="159"/>
      <c r="AI19" s="161"/>
      <c r="AJ19" s="161"/>
      <c r="AK19" s="144"/>
    </row>
    <row r="20" spans="1:37" ht="16.5" customHeight="1" thickTop="1" thickBot="1" x14ac:dyDescent="0.3">
      <c r="A20" s="163" t="s">
        <v>13</v>
      </c>
      <c r="B20" s="38">
        <f>S4</f>
        <v>15</v>
      </c>
      <c r="C20" s="89">
        <f>R4</f>
        <v>17</v>
      </c>
      <c r="D20" s="41">
        <f>U4</f>
        <v>0</v>
      </c>
      <c r="E20" s="74">
        <f>T4</f>
        <v>0</v>
      </c>
      <c r="F20" s="65">
        <f>S8</f>
        <v>12</v>
      </c>
      <c r="G20" s="66">
        <f>R8</f>
        <v>15</v>
      </c>
      <c r="H20" s="41">
        <f>U8</f>
        <v>11</v>
      </c>
      <c r="I20" s="39">
        <f>T8</f>
        <v>7</v>
      </c>
      <c r="J20" s="38">
        <f>S12</f>
        <v>15</v>
      </c>
      <c r="K20" s="89">
        <f>R12</f>
        <v>9</v>
      </c>
      <c r="L20" s="41">
        <f>U12</f>
        <v>0</v>
      </c>
      <c r="M20" s="37">
        <f>T12</f>
        <v>0</v>
      </c>
      <c r="N20" s="75">
        <f>S16</f>
        <v>15</v>
      </c>
      <c r="O20" s="90">
        <f>R16</f>
        <v>10</v>
      </c>
      <c r="P20" s="32">
        <f>U16</f>
        <v>0</v>
      </c>
      <c r="Q20" s="54">
        <f>T16</f>
        <v>0</v>
      </c>
      <c r="R20" s="166"/>
      <c r="S20" s="167"/>
      <c r="T20" s="167"/>
      <c r="U20" s="168"/>
      <c r="V20" s="40">
        <v>15</v>
      </c>
      <c r="W20" s="68">
        <v>8</v>
      </c>
      <c r="X20" s="39"/>
      <c r="Y20" s="67"/>
      <c r="Z20" s="175">
        <f>P21+L21+H21+D21+X21</f>
        <v>9</v>
      </c>
      <c r="AA20" s="177">
        <f>Z20+Z22</f>
        <v>9</v>
      </c>
      <c r="AB20" s="183">
        <f>P20+N20+N21+L20+J20+J21+H20+F20+F21+D20+B20+B21+V20+V21+X20</f>
        <v>154</v>
      </c>
      <c r="AC20" s="185">
        <f>Q20+O20+O21+M20+K20+K21+I20+G20+G21+E20+C20+C21+W20+W21+Y20</f>
        <v>124</v>
      </c>
      <c r="AD20" s="183">
        <f>AB20+AB22</f>
        <v>154</v>
      </c>
      <c r="AE20" s="185">
        <f>AC20+AC22</f>
        <v>124</v>
      </c>
      <c r="AF20" s="156" t="s">
        <v>39</v>
      </c>
      <c r="AH20" s="159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161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3</v>
      </c>
      <c r="AJ20" s="161">
        <f t="shared" ref="AJ20" si="6">AH20/AI20</f>
        <v>2.6666666666666665</v>
      </c>
      <c r="AK20" s="144">
        <f t="shared" ref="AK20" si="7">AD20/AE20</f>
        <v>1.2419354838709677</v>
      </c>
    </row>
    <row r="21" spans="1:37" ht="15.75" customHeight="1" thickBot="1" x14ac:dyDescent="0.3">
      <c r="A21" s="164"/>
      <c r="B21" s="47">
        <f>S5</f>
        <v>10</v>
      </c>
      <c r="C21" s="48">
        <f>R5</f>
        <v>15</v>
      </c>
      <c r="D21" s="146">
        <f>IF(AND(B20=0,B21=0),0,1)*0+IF(AND(B20&gt;C20,B21&gt;C21),1,0)*2+IF(AND(B20&lt;C20,B21&lt;C21),1,0)*IF(AND(B20=0,B21=0),0,1)+IF(D20&gt;E20,1,0)*2+IF(D20&lt;E20,1,0)*1</f>
        <v>1</v>
      </c>
      <c r="E21" s="147"/>
      <c r="F21" s="48">
        <f>S9</f>
        <v>15</v>
      </c>
      <c r="G21" s="50">
        <f>R9</f>
        <v>11</v>
      </c>
      <c r="H21" s="146">
        <f>IF(AND(F20=0,F21=0),0,1)*0+IF(AND(F20&gt;G20,F21&gt;G21),1,0)*2+IF(AND(F20&lt;G20,F21&lt;G21),1,0)*IF(AND(F20=0,F21=0),0,1)+IF(H20&gt;I20,1,0)*2+IF(H20&lt;I20,1,0)*1</f>
        <v>2</v>
      </c>
      <c r="I21" s="147"/>
      <c r="J21" s="47">
        <f>S13</f>
        <v>15</v>
      </c>
      <c r="K21" s="48">
        <f>R13</f>
        <v>8</v>
      </c>
      <c r="L21" s="146">
        <f>IF(AND(J20=0,J21=0),0,1)*0+IF(AND(J20&gt;K20,J21&gt;K21),1,0)*2+IF(AND(J20&lt;K20,J21&lt;K21),1,0)*IF(AND(J20=0,J21=0),0,1)+IF(L20&gt;M20,1,0)*2+IF(L20&lt;M20,1,0)*1</f>
        <v>2</v>
      </c>
      <c r="M21" s="147"/>
      <c r="N21" s="79">
        <f>S17</f>
        <v>16</v>
      </c>
      <c r="O21" s="80">
        <f>R17</f>
        <v>14</v>
      </c>
      <c r="P21" s="146">
        <f>IF(AND(N20=0,N21=0),0,1)*0+IF(AND(N20&gt;O20,N21&gt;O21),1,0)*2+IF(AND(N20&lt;O20,N21&lt;O21),1,0)*IF(AND(N20=0,N21=0),0,1)+IF(P20&gt;Q20,1,0)*2+IF(P20&lt;Q20,1,0)*1</f>
        <v>2</v>
      </c>
      <c r="Q21" s="147"/>
      <c r="R21" s="169"/>
      <c r="S21" s="170"/>
      <c r="T21" s="170"/>
      <c r="U21" s="171"/>
      <c r="V21" s="70">
        <v>15</v>
      </c>
      <c r="W21" s="115">
        <v>10</v>
      </c>
      <c r="X21" s="193">
        <f>IF(AND(V20=0,V21=0),0,1)*0+IF(AND(V20&gt;W20,V21&gt;W21),1,0)*2+IF(AND(V20&lt;W20,V21&lt;W21),1,0)*IF(AND(V20=0,V21=0),0,1)+IF(X20&gt;Y20,1,0)*2+IF(X20&lt;Y20,1,0)*1</f>
        <v>2</v>
      </c>
      <c r="Y21" s="193"/>
      <c r="Z21" s="176"/>
      <c r="AA21" s="178"/>
      <c r="AB21" s="184"/>
      <c r="AC21" s="186"/>
      <c r="AD21" s="150"/>
      <c r="AE21" s="152"/>
      <c r="AF21" s="157"/>
      <c r="AH21" s="159"/>
      <c r="AI21" s="161"/>
      <c r="AJ21" s="161"/>
      <c r="AK21" s="144"/>
    </row>
    <row r="22" spans="1:37" ht="15.75" customHeight="1" thickTop="1" thickBot="1" x14ac:dyDescent="0.3">
      <c r="A22" s="164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2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3">
        <f>R18</f>
        <v>0</v>
      </c>
      <c r="P22" s="94">
        <f>U18</f>
        <v>0</v>
      </c>
      <c r="Q22" s="54">
        <f>T18</f>
        <v>0</v>
      </c>
      <c r="R22" s="169"/>
      <c r="S22" s="170"/>
      <c r="T22" s="170"/>
      <c r="U22" s="171"/>
      <c r="V22" s="83"/>
      <c r="W22" s="52"/>
      <c r="X22" s="85"/>
      <c r="Y22" s="86"/>
      <c r="Z22" s="175">
        <f>P23+L23+H23+D23+X23</f>
        <v>0</v>
      </c>
      <c r="AA22" s="178"/>
      <c r="AB22" s="180">
        <f>P22+N22+N23+L22+J22+J23+H22+F22+F23+D22+B22+B23+V22+V23+X22</f>
        <v>0</v>
      </c>
      <c r="AC22" s="181">
        <f>Q22+O22+O23+M22+K22+K23+I22+G22+G23+E22+C22+C23+W22+W23+Y22</f>
        <v>0</v>
      </c>
      <c r="AD22" s="150"/>
      <c r="AE22" s="152"/>
      <c r="AF22" s="157"/>
      <c r="AH22" s="159"/>
      <c r="AI22" s="161"/>
      <c r="AJ22" s="161"/>
      <c r="AK22" s="144"/>
    </row>
    <row r="23" spans="1:37" ht="15.75" customHeight="1" thickTop="1" thickBot="1" x14ac:dyDescent="0.3">
      <c r="A23" s="189"/>
      <c r="B23" s="61">
        <f>S7</f>
        <v>0</v>
      </c>
      <c r="C23" s="62">
        <f>R7</f>
        <v>0</v>
      </c>
      <c r="D23" s="146">
        <f>IF(AND(B22=0,B23=0),0,1)*0+IF(AND(B22&gt;C22,B23&gt;C23),1,0)*2+IF(AND(B22&lt;C22,B23&lt;C23),1,0)*IF(AND(B22=0,B23=0),0,1)+IF(D22&gt;E22,1,0)*2+IF(D22&lt;E22,1,0)*1</f>
        <v>0</v>
      </c>
      <c r="E23" s="147"/>
      <c r="F23" s="62">
        <f>S11</f>
        <v>0</v>
      </c>
      <c r="G23" s="73">
        <f>R11</f>
        <v>0</v>
      </c>
      <c r="H23" s="146">
        <f>IF(AND(F22=0,F23=0),0,1)*0+IF(AND(F22&gt;G22,F23&gt;G23),1,0)*2+IF(AND(F22&lt;G22,F23&lt;G23),1,0)*IF(AND(F22=0,F23=0),0,1)+IF(H22&gt;I22,1,0)*2+IF(H22&lt;I22,1,0)*1</f>
        <v>0</v>
      </c>
      <c r="I23" s="147"/>
      <c r="J23" s="61">
        <f>S15</f>
        <v>0</v>
      </c>
      <c r="K23" s="62">
        <f>R15</f>
        <v>0</v>
      </c>
      <c r="L23" s="146">
        <f>IF(AND(J22=0,J23=0),0,1)*0+IF(AND(J22&gt;K22,J23&gt;K23),1,0)*2+IF(AND(J22&lt;K22,J23&lt;K23),1,0)*IF(AND(J22=0,J23=0),0,1)+IF(L22&gt;M22,1,0)*2+IF(L22&lt;M22,1,0)*1</f>
        <v>0</v>
      </c>
      <c r="M23" s="147"/>
      <c r="N23" s="87">
        <f>S19</f>
        <v>0</v>
      </c>
      <c r="O23" s="88">
        <f>R19</f>
        <v>0</v>
      </c>
      <c r="P23" s="146">
        <f>IF(AND(N22=0,N23=0),0,1)*0+IF(AND(N22&gt;O22,N23&gt;O23),1,0)*2+IF(AND(N22&lt;O22,N23&lt;O23),1,0)*IF(AND(N22=0,N23=0),0,1)+IF(P22&gt;Q22,1,0)*2+IF(P22&lt;Q22,1,0)*1</f>
        <v>0</v>
      </c>
      <c r="Q23" s="147"/>
      <c r="R23" s="190"/>
      <c r="S23" s="191"/>
      <c r="T23" s="191"/>
      <c r="U23" s="192"/>
      <c r="V23" s="95"/>
      <c r="W23" s="85"/>
      <c r="X23" s="146">
        <f>IF(AND(V22=0,V23=0),0,1)*0+IF(AND(V22&gt;W22,V23&gt;W23),1,0)*2+IF(AND(V22&lt;W22,V23&lt;W23),1,0)*IF(AND(V22=0,V23=0),0,1)+IF(X22&gt;Y22,1,0)*2+IF(X22&lt;Y22,1,0)*1</f>
        <v>0</v>
      </c>
      <c r="Y23" s="147"/>
      <c r="Z23" s="176"/>
      <c r="AA23" s="178"/>
      <c r="AB23" s="180"/>
      <c r="AC23" s="181"/>
      <c r="AD23" s="184"/>
      <c r="AE23" s="186"/>
      <c r="AF23" s="187"/>
      <c r="AH23" s="159"/>
      <c r="AI23" s="161"/>
      <c r="AJ23" s="188"/>
      <c r="AK23" s="182"/>
    </row>
    <row r="24" spans="1:37" ht="16.5" customHeight="1" thickTop="1" thickBot="1" x14ac:dyDescent="0.3">
      <c r="A24" s="163" t="s">
        <v>21</v>
      </c>
      <c r="B24" s="38">
        <f>W4</f>
        <v>16</v>
      </c>
      <c r="C24" s="89">
        <f>V4</f>
        <v>18</v>
      </c>
      <c r="D24" s="41">
        <f>Y4</f>
        <v>0</v>
      </c>
      <c r="E24" s="37">
        <f>X4</f>
        <v>0</v>
      </c>
      <c r="F24" s="65">
        <f>W8</f>
        <v>15</v>
      </c>
      <c r="G24" s="66">
        <f>V8</f>
        <v>11</v>
      </c>
      <c r="H24" s="41">
        <f>Y8</f>
        <v>0</v>
      </c>
      <c r="I24" s="39">
        <f>X8</f>
        <v>0</v>
      </c>
      <c r="J24" s="38">
        <f>W12</f>
        <v>10</v>
      </c>
      <c r="K24" s="35">
        <f>V12</f>
        <v>15</v>
      </c>
      <c r="L24" s="39">
        <f>Y12</f>
        <v>11</v>
      </c>
      <c r="M24" s="67">
        <f>X12</f>
        <v>7</v>
      </c>
      <c r="N24" s="75">
        <f>W16</f>
        <v>15</v>
      </c>
      <c r="O24" s="76">
        <f>V16</f>
        <v>7</v>
      </c>
      <c r="P24" s="85">
        <f>Y16</f>
        <v>0</v>
      </c>
      <c r="Q24" s="78">
        <f>X16</f>
        <v>0</v>
      </c>
      <c r="R24" s="96">
        <f>W20</f>
        <v>8</v>
      </c>
      <c r="S24" s="97">
        <f>V20</f>
        <v>15</v>
      </c>
      <c r="T24" s="98">
        <f>Y20</f>
        <v>0</v>
      </c>
      <c r="U24" s="99">
        <f>X20</f>
        <v>0</v>
      </c>
      <c r="V24" s="166"/>
      <c r="W24" s="167"/>
      <c r="X24" s="167"/>
      <c r="Y24" s="168"/>
      <c r="Z24" s="175">
        <f>D25+H25+L25+P25+T25</f>
        <v>8</v>
      </c>
      <c r="AA24" s="177">
        <f>Z24+Z26</f>
        <v>8</v>
      </c>
      <c r="AB24" s="180">
        <f>B24+B25+D24+F24+F25+H24+J24+J25+L24+N24+N25+P24+R24+R25+T24</f>
        <v>138</v>
      </c>
      <c r="AC24" s="181">
        <f>C24+C25+E24+G24+G25+I24+K24+K25+M24+O24+O25+Q24+S24+S25+U24</f>
        <v>132</v>
      </c>
      <c r="AD24" s="150">
        <f>AB24+AB26</f>
        <v>138</v>
      </c>
      <c r="AE24" s="152">
        <f>AC24+AC26</f>
        <v>132</v>
      </c>
      <c r="AF24" s="156" t="s">
        <v>40</v>
      </c>
      <c r="AH24" s="159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6</v>
      </c>
      <c r="AI24" s="161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5</v>
      </c>
      <c r="AJ24" s="161">
        <f>AH24/AI24</f>
        <v>1.2</v>
      </c>
      <c r="AK24" s="144">
        <f t="shared" ref="AK24" si="8">AD24/AE24</f>
        <v>1.0454545454545454</v>
      </c>
    </row>
    <row r="25" spans="1:37" ht="16.5" customHeight="1" thickTop="1" thickBot="1" x14ac:dyDescent="0.3">
      <c r="A25" s="164"/>
      <c r="B25" s="47">
        <f>W5</f>
        <v>8</v>
      </c>
      <c r="C25" s="48">
        <f>V5</f>
        <v>15</v>
      </c>
      <c r="D25" s="146">
        <f>IF(AND(B24=0,B25=0),0,1)*0+IF(AND(B24&gt;C24,B25&gt;C25),1,0)*2+IF(AND(B24&lt;C24,B25&lt;C25),1,0)*IF(AND(B24=0,B25=0),0,1)+IF(D24&gt;E24,1,0)*2+IF(D24&lt;E24,1,0)*1</f>
        <v>1</v>
      </c>
      <c r="E25" s="147"/>
      <c r="F25" s="48">
        <f>W9</f>
        <v>15</v>
      </c>
      <c r="G25" s="50">
        <f>V9</f>
        <v>8</v>
      </c>
      <c r="H25" s="146">
        <f>IF(AND(F24=0,F25=0),0,1)*0+IF(AND(F24&gt;G24,F25&gt;G25),1,0)*2+IF(AND(F24&lt;G24,F25&lt;G25),1,0)*IF(AND(F24=0,F25=0),0,1)+IF(H24&gt;I24,1,0)*2+IF(H24&lt;I24,1,0)*1</f>
        <v>2</v>
      </c>
      <c r="I25" s="147"/>
      <c r="J25" s="47">
        <f>W13</f>
        <v>15</v>
      </c>
      <c r="K25" s="48">
        <f>V13</f>
        <v>13</v>
      </c>
      <c r="L25" s="146">
        <f>IF(AND(J24=0,J25=0),0,1)*0+IF(AND(J24&gt;K24,J25&gt;K25),1,0)*2+IF(AND(J24&lt;K24,J25&lt;K25),1,0)*IF(AND(J24=0,J25=0),0,1)+IF(L24&gt;M24,1,0)*2+IF(L24&lt;M24,1,0)*1</f>
        <v>2</v>
      </c>
      <c r="M25" s="147"/>
      <c r="N25" s="79">
        <f>W17</f>
        <v>15</v>
      </c>
      <c r="O25" s="80">
        <f>V17</f>
        <v>8</v>
      </c>
      <c r="P25" s="146">
        <f>IF(AND(N24=0,N25=0),0,1)*0+IF(AND(N24&gt;O24,N25&gt;O25),1,0)*2+IF(AND(N24&lt;O24,N25&lt;O25),1,0)*IF(AND(N24=0,N25=0),0,1)+IF(P24&gt;Q24,1,0)*2+IF(P24&lt;Q24,1,0)*1</f>
        <v>2</v>
      </c>
      <c r="Q25" s="147"/>
      <c r="R25" s="100">
        <f>W21</f>
        <v>10</v>
      </c>
      <c r="S25" s="101">
        <f>V21</f>
        <v>15</v>
      </c>
      <c r="T25" s="146">
        <f>IF(AND(R24=0,R25=0),0,1)*0+IF(AND(R24&gt;S24,R25&gt;S25),1,0)*2+IF(AND(R24&lt;S24,R25&lt;S25),1,0)*IF(AND(R24=0,R25=0),0,1)+IF(T24&gt;U24,1,0)*2+IF(T24&lt;U24,1,0)*1</f>
        <v>1</v>
      </c>
      <c r="U25" s="147"/>
      <c r="V25" s="169"/>
      <c r="W25" s="170"/>
      <c r="X25" s="170"/>
      <c r="Y25" s="171"/>
      <c r="Z25" s="176"/>
      <c r="AA25" s="178"/>
      <c r="AB25" s="180"/>
      <c r="AC25" s="181"/>
      <c r="AD25" s="150"/>
      <c r="AE25" s="152"/>
      <c r="AF25" s="157"/>
      <c r="AH25" s="159"/>
      <c r="AI25" s="161"/>
      <c r="AJ25" s="161"/>
      <c r="AK25" s="144"/>
    </row>
    <row r="26" spans="1:37" ht="16.5" customHeight="1" thickBot="1" x14ac:dyDescent="0.3">
      <c r="A26" s="164"/>
      <c r="B26" s="55">
        <f>W6</f>
        <v>0</v>
      </c>
      <c r="C26" s="92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2">
        <f>W22</f>
        <v>0</v>
      </c>
      <c r="S26" s="103">
        <f>V22</f>
        <v>0</v>
      </c>
      <c r="T26" s="98">
        <f>Y22</f>
        <v>0</v>
      </c>
      <c r="U26" s="104">
        <f>X22</f>
        <v>0</v>
      </c>
      <c r="V26" s="169"/>
      <c r="W26" s="170"/>
      <c r="X26" s="170"/>
      <c r="Y26" s="171"/>
      <c r="Z26" s="148">
        <f>D27+H27+L27+P27+T27</f>
        <v>0</v>
      </c>
      <c r="AA26" s="178"/>
      <c r="AB26" s="150">
        <f>B26+B27+D26+F26+F27+H26+J26+J27+L26+N26+N27+P26+R26+R27+T26</f>
        <v>0</v>
      </c>
      <c r="AC26" s="152">
        <f>C26+C27+E26+G26+G27+I26+K26+K27+M26+O26+O27+Q26+S26+S27+U26</f>
        <v>0</v>
      </c>
      <c r="AD26" s="150"/>
      <c r="AE26" s="152"/>
      <c r="AF26" s="157"/>
      <c r="AH26" s="159"/>
      <c r="AI26" s="161"/>
      <c r="AJ26" s="161"/>
      <c r="AK26" s="144"/>
    </row>
    <row r="27" spans="1:37" ht="16.5" customHeight="1" thickBot="1" x14ac:dyDescent="0.3">
      <c r="A27" s="165"/>
      <c r="B27" s="105">
        <f>W7</f>
        <v>0</v>
      </c>
      <c r="C27" s="106">
        <f>V7</f>
        <v>0</v>
      </c>
      <c r="D27" s="154">
        <f>IF(AND(B26=0,B27=0),0,1)*0+IF(AND(B26&gt;C26,B27&gt;C27),1,0)*2+IF(AND(B26&lt;C26,B27&lt;C27),1,0)*IF(AND(B26=0,B27=0),0,1)+IF(D26&gt;E26,1,0)*2+IF(D26&lt;E26,1,0)*1</f>
        <v>0</v>
      </c>
      <c r="E27" s="155"/>
      <c r="F27" s="106">
        <f>W11</f>
        <v>0</v>
      </c>
      <c r="G27" s="107">
        <f>V11</f>
        <v>0</v>
      </c>
      <c r="H27" s="154">
        <f>IF(AND(F26=0,F27=0),0,1)*0+IF(AND(F26&gt;G26,F27&gt;G27),1,0)*2+IF(AND(F26&lt;G26,F27&lt;G27),1,0)*IF(AND(F26=0,F27=0),0,1)+IF(H26&gt;I26,1,0)*2+IF(H26&lt;I26,1,0)*1</f>
        <v>0</v>
      </c>
      <c r="I27" s="155"/>
      <c r="J27" s="105">
        <f>W15</f>
        <v>0</v>
      </c>
      <c r="K27" s="106">
        <f>V15</f>
        <v>0</v>
      </c>
      <c r="L27" s="154">
        <f>IF(AND(J26=0,J27=0),0,1)*0+IF(AND(J26&gt;K26,J27&gt;K27),1,0)*2+IF(AND(J26&lt;K26,J27&lt;K27),1,0)*IF(AND(J26=0,J27=0),0,1)+IF(L26&gt;M26,1,0)*2+IF(L26&lt;M26,1,0)*1</f>
        <v>0</v>
      </c>
      <c r="M27" s="155"/>
      <c r="N27" s="108">
        <f>W19</f>
        <v>0</v>
      </c>
      <c r="O27" s="109">
        <f>V19</f>
        <v>0</v>
      </c>
      <c r="P27" s="154">
        <f>IF(AND(N26=0,N27=0),0,1)*0+IF(AND(N26&gt;O26,N27&gt;O27),1,0)*2+IF(AND(N26&lt;O26,N27&lt;O27),1,0)*IF(AND(N26=0,N27=0),0,1)+IF(P26&gt;Q26,1,0)*2+IF(P26&lt;Q26,1,0)*1</f>
        <v>0</v>
      </c>
      <c r="Q27" s="155"/>
      <c r="R27" s="110">
        <f>W23</f>
        <v>0</v>
      </c>
      <c r="S27" s="111">
        <f>V23</f>
        <v>0</v>
      </c>
      <c r="T27" s="154">
        <f>IF(AND(R26=0,R27=0),0,1)*0+IF(AND(R26&gt;S26,R27&gt;S27),1,0)*2+IF(AND(R26&lt;S26,R27&lt;S27),1,0)*IF(AND(R26=0,R27=0),0,1)+IF(T26&gt;U26,1,0)*2+IF(T26&lt;U26,1,0)*1</f>
        <v>0</v>
      </c>
      <c r="U27" s="155"/>
      <c r="V27" s="172"/>
      <c r="W27" s="173"/>
      <c r="X27" s="173"/>
      <c r="Y27" s="174"/>
      <c r="Z27" s="149"/>
      <c r="AA27" s="179"/>
      <c r="AB27" s="151"/>
      <c r="AC27" s="153"/>
      <c r="AD27" s="151"/>
      <c r="AE27" s="153"/>
      <c r="AF27" s="158"/>
      <c r="AH27" s="160"/>
      <c r="AI27" s="162"/>
      <c r="AJ27" s="162"/>
      <c r="AK27" s="145"/>
    </row>
    <row r="28" spans="1:37" ht="15.75" thickTop="1" x14ac:dyDescent="0.25"/>
    <row r="30" spans="1:37" x14ac:dyDescent="0.25">
      <c r="A30" t="s">
        <v>9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C1" zoomScaleNormal="100" workbookViewId="0">
      <selection activeCell="R20" sqref="R20:U23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85546875" customWidth="1"/>
    <col min="20" max="21" width="3.7109375" customWidth="1"/>
    <col min="22" max="22" width="3.28515625" customWidth="1"/>
    <col min="23" max="24" width="3.7109375" customWidth="1"/>
    <col min="25" max="25" width="3.5703125" customWidth="1"/>
    <col min="26" max="26" width="3.85546875" customWidth="1"/>
    <col min="27" max="27" width="4.7109375" customWidth="1"/>
    <col min="28" max="29" width="4.28515625" customWidth="1"/>
    <col min="30" max="30" width="4.7109375" customWidth="1"/>
    <col min="31" max="31" width="4.42578125" customWidth="1"/>
    <col min="32" max="32" width="8.5703125" customWidth="1"/>
    <col min="35" max="35" width="9.85546875" customWidth="1"/>
  </cols>
  <sheetData>
    <row r="1" spans="1:37" ht="36" customHeight="1" x14ac:dyDescent="0.25">
      <c r="A1" s="217" t="s">
        <v>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37" ht="15.75" thickBot="1" x14ac:dyDescent="0.3"/>
    <row r="3" spans="1:37" ht="58.5" customHeight="1" thickTop="1" thickBot="1" x14ac:dyDescent="0.3">
      <c r="A3" s="1" t="s">
        <v>0</v>
      </c>
      <c r="B3" s="218">
        <v>1</v>
      </c>
      <c r="C3" s="219"/>
      <c r="D3" s="219"/>
      <c r="E3" s="220"/>
      <c r="F3" s="218">
        <v>2</v>
      </c>
      <c r="G3" s="219"/>
      <c r="H3" s="219"/>
      <c r="I3" s="220"/>
      <c r="J3" s="218">
        <v>3</v>
      </c>
      <c r="K3" s="219"/>
      <c r="L3" s="219"/>
      <c r="M3" s="220"/>
      <c r="N3" s="218">
        <v>4</v>
      </c>
      <c r="O3" s="219"/>
      <c r="P3" s="219"/>
      <c r="Q3" s="219"/>
      <c r="R3" s="218">
        <v>5</v>
      </c>
      <c r="S3" s="219"/>
      <c r="T3" s="219"/>
      <c r="U3" s="220"/>
      <c r="V3" s="218">
        <v>6</v>
      </c>
      <c r="W3" s="219"/>
      <c r="X3" s="219"/>
      <c r="Y3" s="220"/>
      <c r="Z3" s="221" t="s">
        <v>1</v>
      </c>
      <c r="AA3" s="222"/>
      <c r="AB3" s="223" t="s">
        <v>2</v>
      </c>
      <c r="AC3" s="224"/>
      <c r="AD3" s="223" t="s">
        <v>3</v>
      </c>
      <c r="AE3" s="224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63" t="s">
        <v>16</v>
      </c>
      <c r="B4" s="208"/>
      <c r="C4" s="209"/>
      <c r="D4" s="209"/>
      <c r="E4" s="210"/>
      <c r="F4" s="6">
        <v>15</v>
      </c>
      <c r="G4" s="7">
        <v>10</v>
      </c>
      <c r="H4" s="8"/>
      <c r="I4" s="9"/>
      <c r="J4" s="6">
        <v>16</v>
      </c>
      <c r="K4" s="10">
        <v>18</v>
      </c>
      <c r="L4" s="8"/>
      <c r="M4" s="11"/>
      <c r="N4" s="6">
        <v>12</v>
      </c>
      <c r="O4" s="10">
        <v>15</v>
      </c>
      <c r="P4" s="8"/>
      <c r="Q4" s="9"/>
      <c r="R4" s="262">
        <v>15</v>
      </c>
      <c r="S4" s="263">
        <v>12</v>
      </c>
      <c r="T4" s="8"/>
      <c r="U4" s="11"/>
      <c r="V4" s="6">
        <v>12</v>
      </c>
      <c r="W4" s="7">
        <v>15</v>
      </c>
      <c r="X4" s="9"/>
      <c r="Y4" s="14"/>
      <c r="Z4" s="175">
        <f>T5+P5+L5+H5+X5</f>
        <v>7</v>
      </c>
      <c r="AA4" s="177">
        <f>Z4+Z6</f>
        <v>7</v>
      </c>
      <c r="AB4" s="183">
        <f>J4+J5+L4+N4+N5+P4+H4+F4+F5+R4+R5+T4+V4+X4+V5</f>
        <v>125</v>
      </c>
      <c r="AC4" s="185">
        <f>K5+K4+M4+O5+O4+U4+I4+G4+G5+Q4+S4+S5+W4+W5+Y4</f>
        <v>138</v>
      </c>
      <c r="AD4" s="202">
        <f>AB4+AB6</f>
        <v>125</v>
      </c>
      <c r="AE4" s="205">
        <f>AC4+AC6</f>
        <v>138</v>
      </c>
      <c r="AF4" s="156" t="s">
        <v>42</v>
      </c>
      <c r="AH4" s="159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4</v>
      </c>
      <c r="AI4" s="161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6</v>
      </c>
      <c r="AJ4" s="161">
        <f>AH4/AI4</f>
        <v>0.66666666666666663</v>
      </c>
      <c r="AK4" s="144">
        <f>AD4/AE4</f>
        <v>0.90579710144927539</v>
      </c>
    </row>
    <row r="5" spans="1:37" ht="15.75" customHeight="1" thickBot="1" x14ac:dyDescent="0.3">
      <c r="A5" s="164"/>
      <c r="B5" s="211"/>
      <c r="C5" s="212"/>
      <c r="D5" s="212"/>
      <c r="E5" s="213"/>
      <c r="F5" s="15">
        <v>15</v>
      </c>
      <c r="G5" s="16">
        <v>12</v>
      </c>
      <c r="H5" s="146">
        <f>IF(AND(F4=0,F5=0),0,1)*0+IF(AND(F4&gt;G4,F5&gt;G5),1,0)*2+IF(AND(F4&lt;G4,F5&lt;G5),1,0)*IF(AND(F4=0,F5=0),0,1)+IF(H4&gt;I4,1,0)*2+IF(H4&lt;I4,1,0)*1</f>
        <v>2</v>
      </c>
      <c r="I5" s="147"/>
      <c r="J5" s="15">
        <v>4</v>
      </c>
      <c r="K5" s="16">
        <v>15</v>
      </c>
      <c r="L5" s="146">
        <f>IF(AND(J4=0,J5=0),0,1)*0+IF(AND(J4&gt;K4,J5&gt;K5),1,0)*2+IF(AND(J4&lt;K4,J5&lt;K5),1,0)*IF(AND(J4=0,J5=0),0,1)+IF(L4&gt;M4,1,0)*2+IF(L4&lt;M4,1,0)*1</f>
        <v>1</v>
      </c>
      <c r="M5" s="147"/>
      <c r="N5" s="15">
        <v>6</v>
      </c>
      <c r="O5" s="16">
        <v>15</v>
      </c>
      <c r="P5" s="146">
        <f>IF(AND(N4=0,N5=0),0,1)*0+IF(AND(N4&gt;O4,N5&gt;O5),1,0)*2+IF(AND(N4&lt;O4,N5&lt;O5),1,0)*IF(AND(N4=0,N5=0),0,1)+IF(P4&gt;Q4,1,0)*2+IF(P4&lt;Q4,1,0)*1</f>
        <v>1</v>
      </c>
      <c r="Q5" s="147"/>
      <c r="R5" s="264">
        <v>15</v>
      </c>
      <c r="S5" s="19">
        <v>9</v>
      </c>
      <c r="T5" s="146">
        <f>IF(AND(R4=0,R5=0),0,1)*0+IF(AND(R4&gt;S4,R5&gt;S5),1,0)*2+IF(AND(R4&lt;S4,R5&lt;S5),1,0)*IF(AND(R4=0,R5=0),0,1)+IF(T4&gt;U4,1,0)*2+IF(T4&lt;U4,1,0)*1</f>
        <v>2</v>
      </c>
      <c r="U5" s="147"/>
      <c r="V5" s="19">
        <v>15</v>
      </c>
      <c r="W5" s="16">
        <v>17</v>
      </c>
      <c r="X5" s="146">
        <f>IF(AND(V4=0,V5=0),0,1)*0+IF(AND(V4&gt;W4,V5&gt;W5),1,0)*2+IF(AND(V4&lt;W4,V5&lt;W5),1,0)*IF(AND(V4=0,V5=0),0,1)+IF(X4&gt;Y4,1,0)*2+IF(X4&lt;Y4,1,0)*1</f>
        <v>1</v>
      </c>
      <c r="Y5" s="147"/>
      <c r="Z5" s="195"/>
      <c r="AA5" s="178"/>
      <c r="AB5" s="197"/>
      <c r="AC5" s="198"/>
      <c r="AD5" s="203"/>
      <c r="AE5" s="206"/>
      <c r="AF5" s="157"/>
      <c r="AH5" s="159"/>
      <c r="AI5" s="161"/>
      <c r="AJ5" s="161"/>
      <c r="AK5" s="144"/>
    </row>
    <row r="6" spans="1:37" ht="16.5" customHeight="1" thickTop="1" thickBot="1" x14ac:dyDescent="0.3">
      <c r="A6" s="164"/>
      <c r="B6" s="211"/>
      <c r="C6" s="212"/>
      <c r="D6" s="212"/>
      <c r="E6" s="213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75">
        <f>T7+P7+L7+H7+X7</f>
        <v>0</v>
      </c>
      <c r="AA6" s="178"/>
      <c r="AB6" s="183">
        <f>J6+J7+L6+N6+N7+P6+H6+F6+F7+T6+R6+R7+V6+V7+X6</f>
        <v>0</v>
      </c>
      <c r="AC6" s="185">
        <f>K7+K6+M6+O7+O6+U6+I6+G6+G7+S6+S7+Q6+W6+W7+Y6</f>
        <v>0</v>
      </c>
      <c r="AD6" s="203"/>
      <c r="AE6" s="206"/>
      <c r="AF6" s="157"/>
      <c r="AH6" s="159"/>
      <c r="AI6" s="161"/>
      <c r="AJ6" s="161"/>
      <c r="AK6" s="144"/>
    </row>
    <row r="7" spans="1:37" ht="15.75" customHeight="1" thickBot="1" x14ac:dyDescent="0.3">
      <c r="A7" s="189"/>
      <c r="B7" s="214"/>
      <c r="C7" s="215"/>
      <c r="D7" s="215"/>
      <c r="E7" s="216"/>
      <c r="F7" s="9"/>
      <c r="G7" s="26"/>
      <c r="H7" s="200">
        <f>IF(AND(F6=0,F7=0),0,1)*0+IF(AND(F6&gt;G6,F7&gt;G7),1,0)*2+IF(AND(F6&lt;G6,F7&lt;G7),1,0)*IF(AND(F6=0,F7=0),0,1)+IF(H6&gt;I6,1,0)*2+IF(H6&lt;I6,1,0)*1</f>
        <v>0</v>
      </c>
      <c r="I7" s="201"/>
      <c r="J7" s="27"/>
      <c r="K7" s="26"/>
      <c r="L7" s="200">
        <f>IF(AND(J6=0,J7=0),0,1)*0+IF(AND(J6&gt;K6,J7&gt;K7),1,0)*2+IF(AND(J6&lt;K6,J7&lt;K7),1,0)*IF(AND(J6=0,J7=0),0,1)+IF(L6&gt;M6,1,0)*2+IF(L6&lt;M6,1,0)*1</f>
        <v>0</v>
      </c>
      <c r="M7" s="201"/>
      <c r="N7" s="27"/>
      <c r="O7" s="26"/>
      <c r="P7" s="200">
        <f>IF(AND(N6=0,N7=0),0,1)*0+IF(AND(N6&gt;O6,N7&gt;O7),1,0)*2+IF(AND(N6&lt;O6,N7&lt;O7),1,0)*IF(AND(N6=0,N7=0),0,1)+IF(P6&gt;Q6,1,0)*2+IF(P6&lt;Q6,1,0)*1</f>
        <v>0</v>
      </c>
      <c r="Q7" s="201"/>
      <c r="R7" s="28"/>
      <c r="S7" s="29"/>
      <c r="T7" s="200">
        <f>IF(AND(R6=0,R7=0),0,1)*0+IF(AND(R6&gt;S6,R7&gt;S7),1,0)*2+IF(AND(R6&lt;S6,R7&lt;S7),1,0)*IF(AND(R6=0,R7=0),0,1)+IF(T6&gt;U6,1,0)*2+IF(T6&lt;U6,1,0)*1</f>
        <v>0</v>
      </c>
      <c r="U7" s="201"/>
      <c r="V7" s="15"/>
      <c r="W7" s="16"/>
      <c r="X7" s="200">
        <f>IF(AND(V6=0,V7=0),0,1)*0+IF(AND(V6&gt;W6,V7&gt;W7),1,0)*2+IF(AND(V6&lt;W6,V7&lt;W7),1,0)*IF(AND(V6=0,V7=0),0,1)+IF(X6&gt;Y6,1,0)*2+IF(X6&lt;Y6,1,0)*1</f>
        <v>0</v>
      </c>
      <c r="Y7" s="201"/>
      <c r="Z7" s="195"/>
      <c r="AA7" s="196"/>
      <c r="AB7" s="197"/>
      <c r="AC7" s="198"/>
      <c r="AD7" s="204"/>
      <c r="AE7" s="207"/>
      <c r="AF7" s="187"/>
      <c r="AH7" s="159"/>
      <c r="AI7" s="161"/>
      <c r="AJ7" s="161"/>
      <c r="AK7" s="144"/>
    </row>
    <row r="8" spans="1:37" ht="16.5" customHeight="1" thickTop="1" thickBot="1" x14ac:dyDescent="0.3">
      <c r="A8" s="163" t="s">
        <v>20</v>
      </c>
      <c r="B8" s="30">
        <f>G4</f>
        <v>10</v>
      </c>
      <c r="C8" s="31">
        <f>F4</f>
        <v>15</v>
      </c>
      <c r="D8" s="32">
        <f>I4</f>
        <v>0</v>
      </c>
      <c r="E8" s="33">
        <f>H4</f>
        <v>0</v>
      </c>
      <c r="F8" s="166"/>
      <c r="G8" s="167"/>
      <c r="H8" s="167"/>
      <c r="I8" s="168"/>
      <c r="J8" s="34">
        <v>15</v>
      </c>
      <c r="K8" s="35">
        <v>7</v>
      </c>
      <c r="L8" s="112">
        <v>11</v>
      </c>
      <c r="M8" s="37">
        <v>13</v>
      </c>
      <c r="N8" s="38">
        <v>15</v>
      </c>
      <c r="O8" s="35">
        <v>11</v>
      </c>
      <c r="P8" s="112"/>
      <c r="Q8" s="39"/>
      <c r="R8" s="40">
        <v>15</v>
      </c>
      <c r="S8" s="35">
        <v>9</v>
      </c>
      <c r="T8" s="113"/>
      <c r="U8" s="37"/>
      <c r="V8" s="42">
        <v>15</v>
      </c>
      <c r="W8" s="43">
        <v>13</v>
      </c>
      <c r="X8" s="113">
        <v>13</v>
      </c>
      <c r="Y8" s="37">
        <v>11</v>
      </c>
      <c r="Z8" s="175">
        <f>T9+P9+L9+D9+X9</f>
        <v>8</v>
      </c>
      <c r="AA8" s="177">
        <f>Z8+Z10</f>
        <v>8</v>
      </c>
      <c r="AB8" s="183">
        <f>J8+J9+L8+N8+N9+P8+D8+B8+B9+R8+R9+T8+V8+V9+X8</f>
        <v>157</v>
      </c>
      <c r="AC8" s="185">
        <f>K9+K8+M8+O9+O8+U8+E8+C8+C9+S8+S9+Q8+W8+W9+Y8</f>
        <v>143</v>
      </c>
      <c r="AD8" s="183">
        <f>AB8+AB10</f>
        <v>157</v>
      </c>
      <c r="AE8" s="185">
        <f>AC8+AC10</f>
        <v>143</v>
      </c>
      <c r="AF8" s="156" t="s">
        <v>40</v>
      </c>
      <c r="AH8" s="159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7</v>
      </c>
      <c r="AI8" s="161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5</v>
      </c>
      <c r="AJ8" s="161">
        <f t="shared" ref="AJ8" si="0">AH8/AI8</f>
        <v>1.4</v>
      </c>
      <c r="AK8" s="144">
        <f t="shared" ref="AK8" si="1">AD8/AE8</f>
        <v>1.0979020979020979</v>
      </c>
    </row>
    <row r="9" spans="1:37" ht="15.75" customHeight="1" thickBot="1" x14ac:dyDescent="0.3">
      <c r="A9" s="164"/>
      <c r="B9" s="45">
        <f>G5</f>
        <v>12</v>
      </c>
      <c r="C9" s="46">
        <f>F5</f>
        <v>15</v>
      </c>
      <c r="D9" s="146">
        <f>IF(AND(B8=0,B9=0),0,1)*0+IF(AND(B8&gt;C8,B9&gt;C9),1,0)*2+IF(AND(B8&lt;C8,B9&lt;C9),1,0)*IF(AND(B8=0,B9=0),0,1)+IF(D8&gt;E8,1,0)*2+IF(D8&lt;E8,1,0)*1</f>
        <v>1</v>
      </c>
      <c r="E9" s="147"/>
      <c r="F9" s="169"/>
      <c r="G9" s="170"/>
      <c r="H9" s="170"/>
      <c r="I9" s="171"/>
      <c r="J9" s="47">
        <v>8</v>
      </c>
      <c r="K9" s="48">
        <v>15</v>
      </c>
      <c r="L9" s="146">
        <f>IF(AND(J8=0,J9=0),0,1)*0+IF(AND(J8&gt;K8,J9&gt;K9),1,0)*2+IF(AND(J8&lt;K8,J9&lt;K9),1,0)*IF(AND(J8=0,J9=0),0,1)+IF(L8&gt;M8,1,0)*2+IF(L8&lt;M8,1,0)*1</f>
        <v>1</v>
      </c>
      <c r="M9" s="147"/>
      <c r="N9" s="47">
        <v>15</v>
      </c>
      <c r="O9" s="48">
        <v>12</v>
      </c>
      <c r="P9" s="146">
        <f>IF(AND(N8=0,N9=0),0,1)*0+IF(AND(N8&gt;O8,N9&gt;O9),1,0)*2+IF(AND(N8&lt;O8,N9&lt;O9),1,0)*IF(AND(N8=0,N9=0),0,1)+IF(P8&gt;Q8,1,0)*2+IF(P8&lt;Q8,1,0)*1</f>
        <v>2</v>
      </c>
      <c r="Q9" s="147"/>
      <c r="R9" s="49">
        <v>15</v>
      </c>
      <c r="S9" s="48">
        <v>7</v>
      </c>
      <c r="T9" s="146">
        <f>IF(AND(R8=0,R9=0),0,1)*0+IF(AND(R8&gt;S8,R9&gt;S9),1,0)*2+IF(AND(R8&lt;S8,R9&lt;S9),1,0)*IF(AND(R8=0,R9=0),0,1)+IF(T8&gt;U8,1,0)*2+IF(T8&lt;U8,1,0)*1</f>
        <v>2</v>
      </c>
      <c r="U9" s="147"/>
      <c r="V9" s="48">
        <v>13</v>
      </c>
      <c r="W9" s="50">
        <v>15</v>
      </c>
      <c r="X9" s="146">
        <f>IF(AND(V8=0,V9=0),0,1)*0+IF(AND(V8&gt;W8,V9&gt;W9),1,0)*2+IF(AND(V8&lt;W8,V9&lt;W9),1,0)*IF(AND(V8=0,V9=0),0,1)+IF(X8&gt;Y8,1,0)*2+IF(X8&lt;Y8,1,0)*1</f>
        <v>2</v>
      </c>
      <c r="Y9" s="147"/>
      <c r="Z9" s="195"/>
      <c r="AA9" s="178"/>
      <c r="AB9" s="197"/>
      <c r="AC9" s="198"/>
      <c r="AD9" s="150"/>
      <c r="AE9" s="152"/>
      <c r="AF9" s="157"/>
      <c r="AH9" s="159"/>
      <c r="AI9" s="161"/>
      <c r="AJ9" s="161"/>
      <c r="AK9" s="144"/>
    </row>
    <row r="10" spans="1:37" ht="16.5" customHeight="1" thickTop="1" thickBot="1" x14ac:dyDescent="0.3">
      <c r="A10" s="164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69"/>
      <c r="G10" s="170"/>
      <c r="H10" s="170"/>
      <c r="I10" s="171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75">
        <f>P11+L11+D11+T11+X11</f>
        <v>0</v>
      </c>
      <c r="AA10" s="178"/>
      <c r="AB10" s="183">
        <f>J10+J11+L10+N10+N11+P10+D10+B10+B11+R10+R11+T10+V10+V11+X10</f>
        <v>0</v>
      </c>
      <c r="AC10" s="185">
        <f>K11+K10+M10+O11+O10+U10+E10+C10+C11+S10+S11+Q10+W10+W11+Y10</f>
        <v>0</v>
      </c>
      <c r="AD10" s="150"/>
      <c r="AE10" s="152"/>
      <c r="AF10" s="157"/>
      <c r="AH10" s="159"/>
      <c r="AI10" s="161"/>
      <c r="AJ10" s="161"/>
      <c r="AK10" s="144"/>
    </row>
    <row r="11" spans="1:37" ht="15.75" customHeight="1" thickBot="1" x14ac:dyDescent="0.3">
      <c r="A11" s="189"/>
      <c r="B11" s="59">
        <f>G7</f>
        <v>0</v>
      </c>
      <c r="C11" s="60">
        <f>F7</f>
        <v>0</v>
      </c>
      <c r="D11" s="146">
        <f>IF(AND(B10=0,B11=0),0,1)*0+IF(AND(B10&gt;C10,B11&gt;C11),1,0)*2+IF(AND(B10&lt;C10,B11&lt;C11),1,0)*IF(AND(B10=0,B11=0),0,1)+IF(D10&gt;E10,1,0)*2+IF(D10&lt;E10,1,0)*1</f>
        <v>0</v>
      </c>
      <c r="E11" s="147"/>
      <c r="F11" s="190"/>
      <c r="G11" s="191"/>
      <c r="H11" s="191"/>
      <c r="I11" s="192"/>
      <c r="J11" s="61"/>
      <c r="K11" s="62"/>
      <c r="L11" s="200">
        <f>IF(AND(J10=0,J11=0),0,1)*0+IF(AND(J10&gt;K10,J11&gt;K11),1,0)*2+IF(AND(J10&lt;K10,J11&lt;K11),1,0)*IF(AND(J10=0,J11=0),0,1)+IF(L10&gt;M10,1,0)*2+IF(L10&lt;M10,1,0)*1</f>
        <v>0</v>
      </c>
      <c r="M11" s="201"/>
      <c r="N11" s="61"/>
      <c r="O11" s="62"/>
      <c r="P11" s="200">
        <f>IF(AND(N10=0,N11=0),0,1)*0+IF(AND(N10&gt;O10,N11&gt;O11),1,0)*2+IF(AND(N10&lt;O10,N11&lt;O11),1,0)*IF(AND(N10=0,N11=0),0,1)+IF(P10&gt;Q10,1,0)*2+IF(P10&lt;Q10,1,0)*1</f>
        <v>0</v>
      </c>
      <c r="Q11" s="201"/>
      <c r="R11" s="63"/>
      <c r="S11" s="62"/>
      <c r="T11" s="200">
        <f>IF(AND(R10=0,R11=0),0,1)*0+IF(AND(R10&gt;S10,R11&gt;S11),1,0)*2+IF(AND(R10&lt;S10,R11&lt;S11),1,0)*IF(AND(R10=0,R11=0),0,1)+IF(T10&gt;U10,1,0)*2+IF(T10&lt;U10,1,0)*1</f>
        <v>0</v>
      </c>
      <c r="U11" s="201"/>
      <c r="V11" s="39"/>
      <c r="W11" s="64"/>
      <c r="X11" s="200">
        <f>IF(AND(V10=0,V11=0),0,1)*0+IF(AND(V10&gt;W10,V11&gt;W11),1,0)*2+IF(AND(V10&lt;W10,V11&lt;W11),1,0)*IF(AND(V10=0,V11=0),0,1)+IF(X10&gt;Y10,1,0)*2+IF(X10&lt;Y10,1,0)*1</f>
        <v>0</v>
      </c>
      <c r="Y11" s="201"/>
      <c r="Z11" s="195"/>
      <c r="AA11" s="196"/>
      <c r="AB11" s="197"/>
      <c r="AC11" s="198"/>
      <c r="AD11" s="184"/>
      <c r="AE11" s="186"/>
      <c r="AF11" s="187"/>
      <c r="AH11" s="159"/>
      <c r="AI11" s="161"/>
      <c r="AJ11" s="161"/>
      <c r="AK11" s="144"/>
    </row>
    <row r="12" spans="1:37" ht="16.5" customHeight="1" thickTop="1" thickBot="1" x14ac:dyDescent="0.3">
      <c r="A12" s="225" t="s">
        <v>18</v>
      </c>
      <c r="B12" s="38">
        <f>K4</f>
        <v>18</v>
      </c>
      <c r="C12" s="35">
        <f>J4</f>
        <v>16</v>
      </c>
      <c r="D12" s="36">
        <f>M4</f>
        <v>0</v>
      </c>
      <c r="E12" s="37">
        <f>L4</f>
        <v>0</v>
      </c>
      <c r="F12" s="65">
        <f>K8</f>
        <v>7</v>
      </c>
      <c r="G12" s="66">
        <f>J8</f>
        <v>15</v>
      </c>
      <c r="H12" s="41">
        <f>M8</f>
        <v>13</v>
      </c>
      <c r="I12" s="39">
        <f>L8</f>
        <v>11</v>
      </c>
      <c r="J12" s="166"/>
      <c r="K12" s="167"/>
      <c r="L12" s="167"/>
      <c r="M12" s="168"/>
      <c r="N12" s="38">
        <v>6</v>
      </c>
      <c r="O12" s="35">
        <v>15</v>
      </c>
      <c r="P12" s="112"/>
      <c r="Q12" s="39"/>
      <c r="R12" s="40">
        <v>15</v>
      </c>
      <c r="S12" s="35">
        <v>6</v>
      </c>
      <c r="T12" s="39"/>
      <c r="U12" s="114"/>
      <c r="V12" s="65">
        <v>15</v>
      </c>
      <c r="W12" s="68">
        <v>6</v>
      </c>
      <c r="X12" s="39">
        <v>5</v>
      </c>
      <c r="Y12" s="114">
        <v>11</v>
      </c>
      <c r="Z12" s="175">
        <f>P13+H13+D13+T13+X13</f>
        <v>8</v>
      </c>
      <c r="AA12" s="177">
        <f>Z12+Z14</f>
        <v>8</v>
      </c>
      <c r="AB12" s="183">
        <f>H12+F12+F13+D12+B12+B13+N12+N13+P12+R12+R13+T12+V12+V13+X12</f>
        <v>155</v>
      </c>
      <c r="AC12" s="185">
        <f>I12+G12+G13+E12+C12+C13+O13+O12+U12+S12+S13+Q12+W12+W13+Y12</f>
        <v>136</v>
      </c>
      <c r="AD12" s="183">
        <f>AB12+AB14</f>
        <v>155</v>
      </c>
      <c r="AE12" s="185">
        <f>AC12+AC14</f>
        <v>136</v>
      </c>
      <c r="AF12" s="156" t="s">
        <v>39</v>
      </c>
      <c r="AH12" s="159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7</v>
      </c>
      <c r="AI12" s="161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5</v>
      </c>
      <c r="AJ12" s="161">
        <f t="shared" ref="AJ12" si="2">AH12/AI12</f>
        <v>1.4</v>
      </c>
      <c r="AK12" s="144">
        <f t="shared" ref="AK12" si="3">AD12/AE12</f>
        <v>1.1397058823529411</v>
      </c>
    </row>
    <row r="13" spans="1:37" ht="15.75" customHeight="1" thickBot="1" x14ac:dyDescent="0.3">
      <c r="A13" s="226"/>
      <c r="B13" s="47">
        <f>K5</f>
        <v>15</v>
      </c>
      <c r="C13" s="48">
        <f>J5</f>
        <v>4</v>
      </c>
      <c r="D13" s="146">
        <f>IF(AND(B12=0,B13=0),0,1)*0+IF(AND(B12&gt;C12,B13&gt;C13),1,0)*2+IF(AND(B12&lt;C12,B13&lt;C13),1,0)*IF(AND(B12=0,B13=0),0,1)+IF(D12&gt;E12,1,0)*2+IF(D12&lt;E12,1,0)*1</f>
        <v>2</v>
      </c>
      <c r="E13" s="147"/>
      <c r="F13" s="70">
        <f>K9</f>
        <v>15</v>
      </c>
      <c r="G13" s="50">
        <f>J9</f>
        <v>8</v>
      </c>
      <c r="H13" s="146">
        <f>IF(AND(F12=0,F13=0),0,1)*0+IF(AND(F12&gt;G12,F13&gt;G13),1,0)*2+IF(AND(F12&lt;G12,F13&lt;G13),1,0)*IF(AND(F12=0,F13=0),0,1)+IF(H12&gt;I12,1,0)*2+IF(H12&lt;I12,1,0)*1</f>
        <v>2</v>
      </c>
      <c r="I13" s="147"/>
      <c r="J13" s="169"/>
      <c r="K13" s="170"/>
      <c r="L13" s="170"/>
      <c r="M13" s="171"/>
      <c r="N13" s="47">
        <v>13</v>
      </c>
      <c r="O13" s="48">
        <v>15</v>
      </c>
      <c r="P13" s="146">
        <f>IF(AND(N12=0,N13=0),0,1)*0+IF(AND(N12&gt;O12,N13&gt;O13),1,0)*2+IF(AND(N12&lt;O12,N13&lt;O13),1,0)*IF(AND(N12=0,N13=0),0,1)+IF(P12&gt;Q12,1,0)*2+IF(P12&lt;Q12,1,0)*1</f>
        <v>1</v>
      </c>
      <c r="Q13" s="147"/>
      <c r="R13" s="49">
        <v>15</v>
      </c>
      <c r="S13" s="48">
        <v>9</v>
      </c>
      <c r="T13" s="146">
        <f>IF(AND(R12=0,R13=0),0,1)*0+IF(AND(R12&gt;S12,R13&gt;S13),1,0)*2+IF(AND(R12&lt;S12,R13&lt;S13),1,0)*IF(AND(R12=0,R13=0),0,1)+IF(T12&gt;U12,1,0)*2+IF(T12&lt;U12,1,0)*1</f>
        <v>2</v>
      </c>
      <c r="U13" s="147"/>
      <c r="V13" s="48">
        <v>18</v>
      </c>
      <c r="W13" s="50">
        <v>20</v>
      </c>
      <c r="X13" s="146">
        <f>IF(AND(V12=0,V13=0),0,1)*0+IF(AND(V12&gt;W12,V13&gt;W13),1,0)*2+IF(AND(V12&lt;W12,V13&lt;W13),1,0)*IF(AND(V12=0,V13=0),0,1)+IF(X12&gt;Y12,1,0)*2+IF(X12&lt;Y12,1,0)*1</f>
        <v>1</v>
      </c>
      <c r="Y13" s="147"/>
      <c r="Z13" s="195"/>
      <c r="AA13" s="178"/>
      <c r="AB13" s="197"/>
      <c r="AC13" s="198"/>
      <c r="AD13" s="150"/>
      <c r="AE13" s="152"/>
      <c r="AF13" s="157"/>
      <c r="AH13" s="159"/>
      <c r="AI13" s="161"/>
      <c r="AJ13" s="161"/>
      <c r="AK13" s="144"/>
    </row>
    <row r="14" spans="1:37" ht="16.5" customHeight="1" thickTop="1" thickBot="1" x14ac:dyDescent="0.3">
      <c r="A14" s="226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69"/>
      <c r="K14" s="170"/>
      <c r="L14" s="170"/>
      <c r="M14" s="171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75">
        <f>P15+H15+D15+T15+X15</f>
        <v>0</v>
      </c>
      <c r="AA14" s="178"/>
      <c r="AB14" s="183">
        <f>H14+F14+F15+D14+B14+B15+N14+N15+P14+R14+R15+T14+V14+V15+X14</f>
        <v>0</v>
      </c>
      <c r="AC14" s="185">
        <f>I14+G14+G15+E14+C14+C15+O15+O14+U14+S14+S15+Q14+W14+W15+Y14</f>
        <v>0</v>
      </c>
      <c r="AD14" s="150"/>
      <c r="AE14" s="152"/>
      <c r="AF14" s="157"/>
      <c r="AH14" s="159"/>
      <c r="AI14" s="161"/>
      <c r="AJ14" s="161"/>
      <c r="AK14" s="144"/>
    </row>
    <row r="15" spans="1:37" ht="15.75" customHeight="1" thickBot="1" x14ac:dyDescent="0.3">
      <c r="A15" s="227"/>
      <c r="B15" s="61">
        <f>K7</f>
        <v>0</v>
      </c>
      <c r="C15" s="62">
        <f>J7</f>
        <v>0</v>
      </c>
      <c r="D15" s="146">
        <f>IF(AND(B14=0,B15=0),0,1)*0+IF(AND(B14&gt;C14,B15&gt;C15),1,0)*2+IF(AND(B14&lt;C14,B15&lt;C15),1,0)*IF(AND(B14=0,B15=0),0,1)+IF(D14&gt;E14,1,0)*2+IF(D14&lt;E14,1,0)*1</f>
        <v>0</v>
      </c>
      <c r="E15" s="147"/>
      <c r="F15" s="62">
        <f>K11</f>
        <v>0</v>
      </c>
      <c r="G15" s="73">
        <f>J11</f>
        <v>0</v>
      </c>
      <c r="H15" s="146">
        <f>IF(AND(F14=0,F15=0),0,1)*0+IF(AND(F14&gt;G14,F15&gt;G15),1,0)*2+IF(AND(F14&lt;G14,F15&lt;G15),1,0)*IF(AND(F14=0,F15=0),0,1)+IF(H14&gt;I14,1,0)*2+IF(H14&lt;I14,1,0)*1</f>
        <v>0</v>
      </c>
      <c r="I15" s="147"/>
      <c r="J15" s="190"/>
      <c r="K15" s="191"/>
      <c r="L15" s="191"/>
      <c r="M15" s="192"/>
      <c r="N15" s="61"/>
      <c r="O15" s="62"/>
      <c r="P15" s="146">
        <f>IF(AND(N14=0,N15=0),0,1)*0+IF(AND(N14&gt;O14,N15&gt;O15),1,0)*2+IF(AND(N14&lt;O14,N15&lt;O15),1,0)*IF(AND(N14=0,N15=0),0,1)+IF(P14&gt;Q14,1,0)*2+IF(P14&lt;Q14,1,0)*1</f>
        <v>0</v>
      </c>
      <c r="Q15" s="147"/>
      <c r="R15" s="63"/>
      <c r="S15" s="62"/>
      <c r="T15" s="146">
        <f>IF(AND(R14=0,R15=0),0,1)*0+IF(AND(R14&gt;S14,R15&gt;S15),1,0)*2+IF(AND(R14&lt;S14,R15&lt;S15),1,0)*IF(AND(R14=0,R15=0),0,1)+IF(T14&gt;U14,1,0)*2+IF(T14&lt;U14,1,0)*1</f>
        <v>0</v>
      </c>
      <c r="U15" s="147"/>
      <c r="V15" s="39"/>
      <c r="W15" s="64"/>
      <c r="X15" s="146">
        <f>IF(AND(V14=0,V15=0),0,1)*0+IF(AND(V14&gt;W14,V15&gt;W15),1,0)*2+IF(AND(V14&lt;W14,V15&lt;W15),1,0)*IF(AND(V14=0,V15=0),0,1)+IF(X14&gt;Y14,1,0)*2+IF(X14&lt;Y14,1,0)*1</f>
        <v>0</v>
      </c>
      <c r="Y15" s="147"/>
      <c r="Z15" s="195"/>
      <c r="AA15" s="196"/>
      <c r="AB15" s="197"/>
      <c r="AC15" s="198"/>
      <c r="AD15" s="184"/>
      <c r="AE15" s="186"/>
      <c r="AF15" s="187"/>
      <c r="AH15" s="159"/>
      <c r="AI15" s="161"/>
      <c r="AJ15" s="161"/>
      <c r="AK15" s="144"/>
    </row>
    <row r="16" spans="1:37" ht="16.5" customHeight="1" thickTop="1" thickBot="1" x14ac:dyDescent="0.3">
      <c r="A16" s="163" t="s">
        <v>24</v>
      </c>
      <c r="B16" s="38">
        <f>O4</f>
        <v>15</v>
      </c>
      <c r="C16" s="35">
        <f>N4</f>
        <v>12</v>
      </c>
      <c r="D16" s="36">
        <f>Q4</f>
        <v>0</v>
      </c>
      <c r="E16" s="74">
        <f>P4</f>
        <v>0</v>
      </c>
      <c r="F16" s="65">
        <f>O8</f>
        <v>11</v>
      </c>
      <c r="G16" s="66">
        <f>N8</f>
        <v>15</v>
      </c>
      <c r="H16" s="41">
        <f>Q8</f>
        <v>0</v>
      </c>
      <c r="I16" s="69">
        <f>P8</f>
        <v>0</v>
      </c>
      <c r="J16" s="38">
        <f>O12</f>
        <v>15</v>
      </c>
      <c r="K16" s="35">
        <f>N12</f>
        <v>6</v>
      </c>
      <c r="L16" s="36">
        <f>Q12</f>
        <v>0</v>
      </c>
      <c r="M16" s="74">
        <f>P12</f>
        <v>0</v>
      </c>
      <c r="N16" s="166"/>
      <c r="O16" s="167"/>
      <c r="P16" s="167"/>
      <c r="Q16" s="168"/>
      <c r="R16" s="75">
        <v>15</v>
      </c>
      <c r="S16" s="76">
        <v>9</v>
      </c>
      <c r="T16" s="77"/>
      <c r="U16" s="78"/>
      <c r="V16" s="75">
        <v>15</v>
      </c>
      <c r="W16" s="31">
        <v>8</v>
      </c>
      <c r="X16" s="77"/>
      <c r="Y16" s="78"/>
      <c r="Z16" s="175">
        <f>H17+D17+L17+T17+X17</f>
        <v>9</v>
      </c>
      <c r="AA16" s="177">
        <f>Z16+Z18</f>
        <v>9</v>
      </c>
      <c r="AB16" s="183">
        <f>J16+J17+L16+B16+B17+D16+F16+F17+H16+R16+R17+T16+V16+V17+X16</f>
        <v>143</v>
      </c>
      <c r="AC16" s="185">
        <f>K17+K16+M16+C17+C16+E16+I16+G16+G17+S16+S17+U16+W16+W17+Y16</f>
        <v>95</v>
      </c>
      <c r="AD16" s="183">
        <f>AB16+AB18</f>
        <v>143</v>
      </c>
      <c r="AE16" s="185">
        <f>AC16+AC18</f>
        <v>95</v>
      </c>
      <c r="AF16" s="156" t="s">
        <v>38</v>
      </c>
      <c r="AH16" s="159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161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2</v>
      </c>
      <c r="AJ16" s="161">
        <f t="shared" ref="AJ16" si="4">AH16/AI16</f>
        <v>4</v>
      </c>
      <c r="AK16" s="144">
        <f t="shared" ref="AK16" si="5">AD16/AE16</f>
        <v>1.5052631578947369</v>
      </c>
    </row>
    <row r="17" spans="1:37" ht="15.75" customHeight="1" thickBot="1" x14ac:dyDescent="0.3">
      <c r="A17" s="164"/>
      <c r="B17" s="47">
        <f>O5</f>
        <v>15</v>
      </c>
      <c r="C17" s="48">
        <f>N5</f>
        <v>6</v>
      </c>
      <c r="D17" s="146">
        <f>IF(AND(B16=0,B17=0),0,1)*0+IF(AND(B16&gt;C16,B17&gt;C17),1,0)*2+IF(AND(B16&lt;C16,B17&lt;C17),1,0)*IF(AND(B16=0,B17=0),0,1)+IF(D16&gt;E16,1,0)*2+IF(D16&lt;E16,1,0)*1</f>
        <v>2</v>
      </c>
      <c r="E17" s="147"/>
      <c r="F17" s="48">
        <f>O9</f>
        <v>12</v>
      </c>
      <c r="G17" s="50">
        <f>N9</f>
        <v>15</v>
      </c>
      <c r="H17" s="146">
        <f>IF(AND(F16=0,F17=0),0,1)*0+IF(AND(F16&gt;G16,F17&gt;G17),1,0)*2+IF(AND(F16&lt;G16,F17&lt;G17),1,0)*IF(AND(F16=0,F17=0),0,1)+IF(H16&gt;I16,1,0)*2+IF(H16&lt;I16,1,0)*1</f>
        <v>1</v>
      </c>
      <c r="I17" s="147"/>
      <c r="J17" s="47">
        <f>O13</f>
        <v>15</v>
      </c>
      <c r="K17" s="48">
        <f>N13</f>
        <v>13</v>
      </c>
      <c r="L17" s="146">
        <f>IF(AND(J16=0,J17=0),0,1)*0+IF(AND(J16&gt;K16,J17&gt;K17),1,0)*2+IF(AND(J16&lt;K16,J17&lt;K17),1,0)*IF(AND(J16=0,J17=0),0,1)+IF(L16&gt;M16,1,0)*2+IF(L16&lt;M16,1,0)*1</f>
        <v>2</v>
      </c>
      <c r="M17" s="147"/>
      <c r="N17" s="169"/>
      <c r="O17" s="170"/>
      <c r="P17" s="170"/>
      <c r="Q17" s="171"/>
      <c r="R17" s="79">
        <v>15</v>
      </c>
      <c r="S17" s="80">
        <v>5</v>
      </c>
      <c r="T17" s="146">
        <f>IF(AND(R16=0,R17=0),0,1)*0+IF(AND(R16&gt;S16,R17&gt;S17),1,0)*2+IF(AND(R16&lt;S16,R17&lt;S17),1,0)*IF(AND(R16=0,R17=0),0,1)+IF(T16&gt;U16,1,0)*2+IF(T16&lt;U16,1,0)*1</f>
        <v>2</v>
      </c>
      <c r="U17" s="147"/>
      <c r="V17" s="80">
        <v>15</v>
      </c>
      <c r="W17" s="46">
        <v>6</v>
      </c>
      <c r="X17" s="146">
        <f>IF(AND(V16=0,V17=0),0,1)*0+IF(AND(V16&gt;W16,V17&gt;W17),1,0)*2+IF(AND(V16&lt;W16,V17&lt;W17),1,0)*IF(AND(V16=0,V17=0),0,1)+IF(X16&gt;Y16,1,0)*2+IF(X16&lt;Y16,1,0)*1</f>
        <v>2</v>
      </c>
      <c r="Y17" s="147"/>
      <c r="Z17" s="195"/>
      <c r="AA17" s="178"/>
      <c r="AB17" s="197"/>
      <c r="AC17" s="198"/>
      <c r="AD17" s="150"/>
      <c r="AE17" s="152"/>
      <c r="AF17" s="157"/>
      <c r="AH17" s="159"/>
      <c r="AI17" s="161"/>
      <c r="AJ17" s="161"/>
      <c r="AK17" s="144"/>
    </row>
    <row r="18" spans="1:37" ht="16.5" customHeight="1" thickTop="1" thickBot="1" x14ac:dyDescent="0.3">
      <c r="A18" s="164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69"/>
      <c r="O18" s="170"/>
      <c r="P18" s="170"/>
      <c r="Q18" s="171"/>
      <c r="R18" s="83"/>
      <c r="S18" s="84"/>
      <c r="T18" s="85"/>
      <c r="U18" s="86"/>
      <c r="V18" s="51"/>
      <c r="W18" s="52"/>
      <c r="X18" s="85"/>
      <c r="Y18" s="86"/>
      <c r="Z18" s="175">
        <f>D19+H19+L19+T19+X19</f>
        <v>0</v>
      </c>
      <c r="AA18" s="178"/>
      <c r="AB18" s="183">
        <f>F19+J19+R18+R19+T18+J18+L18+B18+D18+F18+H18+B19+V18+V19+X18</f>
        <v>0</v>
      </c>
      <c r="AC18" s="185">
        <f>K18+M18+C18+E18+I18+G18+C19+G19+K19+S18+S19+U18+W18+W19+Y18</f>
        <v>0</v>
      </c>
      <c r="AD18" s="150"/>
      <c r="AE18" s="152"/>
      <c r="AF18" s="157"/>
      <c r="AH18" s="159"/>
      <c r="AI18" s="161"/>
      <c r="AJ18" s="161"/>
      <c r="AK18" s="144"/>
    </row>
    <row r="19" spans="1:37" ht="15.75" customHeight="1" thickBot="1" x14ac:dyDescent="0.3">
      <c r="A19" s="189"/>
      <c r="B19" s="61">
        <f>O7</f>
        <v>0</v>
      </c>
      <c r="C19" s="62">
        <f>N7</f>
        <v>0</v>
      </c>
      <c r="D19" s="146">
        <f>IF(AND(B18=0,B19=0),0,1)*0+IF(AND(B18&gt;C18,B19&gt;C19),1,0)*2+IF(AND(B18&lt;C18,B19&lt;C19),1,0)*IF(AND(B18=0,B19=0),0,1)+IF(D18&gt;E18,1,0)*2+IF(D18&lt;E18,1,0)*1</f>
        <v>0</v>
      </c>
      <c r="E19" s="147"/>
      <c r="F19" s="62">
        <f>O11</f>
        <v>0</v>
      </c>
      <c r="G19" s="73">
        <f>N11</f>
        <v>0</v>
      </c>
      <c r="H19" s="146">
        <f>IF(AND(F18=0,F19=0),0,1)*0+IF(AND(F18&gt;G18,F19&gt;G19),1,0)*2+IF(AND(F18&lt;G18,F19&lt;G19),1,0)*IF(AND(F18=0,F19=0),0,1)+IF(H18&gt;I18,1,0)*2+IF(H18&lt;I18,1,0)*1</f>
        <v>0</v>
      </c>
      <c r="I19" s="147"/>
      <c r="J19" s="61">
        <f>O15</f>
        <v>0</v>
      </c>
      <c r="K19" s="62">
        <f>N15</f>
        <v>0</v>
      </c>
      <c r="L19" s="146">
        <f>IF(AND(J18=0,J19=0),0,1)*0+IF(AND(J18&gt;K18,J19&gt;K19),1,0)*2+IF(AND(J18&lt;K18,J19&lt;K19),1,0)*IF(AND(J18=0,J19=0),0,1)+IF(L18&gt;M18,1,0)*2+IF(L18&lt;M18,1,0)*1</f>
        <v>0</v>
      </c>
      <c r="M19" s="147"/>
      <c r="N19" s="190"/>
      <c r="O19" s="191"/>
      <c r="P19" s="191"/>
      <c r="Q19" s="192"/>
      <c r="R19" s="87"/>
      <c r="S19" s="88"/>
      <c r="T19" s="146">
        <f>IF(AND(R18=0,R19=0),0,1)*0+IF(AND(R18&gt;S18,R19&gt;S19),1,0)*2+IF(AND(R18&lt;S18,R19&lt;S19),1,0)*IF(AND(R18=0,R19=0),0,1)+IF(T18&gt;U18,1,0)*2+IF(T18&lt;U18,1,0)*1</f>
        <v>0</v>
      </c>
      <c r="U19" s="147"/>
      <c r="V19" s="88"/>
      <c r="W19" s="60"/>
      <c r="X19" s="146">
        <f>IF(AND(V18=0,V19=0),0,1)*0+IF(AND(V18&gt;W18,V19&gt;W19),1,0)*2+IF(AND(V18&lt;W18,V19&lt;W19),1,0)*IF(AND(V18=0,V19=0),0,1)+IF(X18&gt;Y18,1,0)*2+IF(X18&lt;Y18,1,0)*1</f>
        <v>0</v>
      </c>
      <c r="Y19" s="147"/>
      <c r="Z19" s="176"/>
      <c r="AA19" s="196"/>
      <c r="AB19" s="184"/>
      <c r="AC19" s="186"/>
      <c r="AD19" s="184"/>
      <c r="AE19" s="186"/>
      <c r="AF19" s="187"/>
      <c r="AH19" s="159"/>
      <c r="AI19" s="161"/>
      <c r="AJ19" s="161"/>
      <c r="AK19" s="144"/>
    </row>
    <row r="20" spans="1:37" ht="16.5" customHeight="1" thickTop="1" thickBot="1" x14ac:dyDescent="0.3">
      <c r="A20" s="163" t="s">
        <v>17</v>
      </c>
      <c r="B20" s="38">
        <f>S4</f>
        <v>12</v>
      </c>
      <c r="C20" s="89">
        <f>R4</f>
        <v>15</v>
      </c>
      <c r="D20" s="41">
        <f>U4</f>
        <v>0</v>
      </c>
      <c r="E20" s="74">
        <f>T4</f>
        <v>0</v>
      </c>
      <c r="F20" s="65">
        <f>S8</f>
        <v>9</v>
      </c>
      <c r="G20" s="66">
        <f>R8</f>
        <v>15</v>
      </c>
      <c r="H20" s="41">
        <f>U8</f>
        <v>0</v>
      </c>
      <c r="I20" s="39">
        <f>T8</f>
        <v>0</v>
      </c>
      <c r="J20" s="38">
        <f>S12</f>
        <v>6</v>
      </c>
      <c r="K20" s="89">
        <f>R12</f>
        <v>15</v>
      </c>
      <c r="L20" s="41">
        <f>U12</f>
        <v>0</v>
      </c>
      <c r="M20" s="37">
        <f>T12</f>
        <v>0</v>
      </c>
      <c r="N20" s="75">
        <f>S16</f>
        <v>9</v>
      </c>
      <c r="O20" s="90">
        <f>R16</f>
        <v>15</v>
      </c>
      <c r="P20" s="32">
        <f>U16</f>
        <v>0</v>
      </c>
      <c r="Q20" s="54">
        <f>T16</f>
        <v>0</v>
      </c>
      <c r="R20" s="166"/>
      <c r="S20" s="167"/>
      <c r="T20" s="167"/>
      <c r="U20" s="168"/>
      <c r="V20" s="75">
        <v>10</v>
      </c>
      <c r="W20" s="31">
        <v>15</v>
      </c>
      <c r="X20" s="85"/>
      <c r="Y20" s="78"/>
      <c r="Z20" s="175">
        <f>P21+L21+H21+D21+X21</f>
        <v>5</v>
      </c>
      <c r="AA20" s="177">
        <f>Z20+Z22</f>
        <v>5</v>
      </c>
      <c r="AB20" s="183">
        <f>P20+N20+N21+L20+J20+J21+H20+F20+F21+D20+B20+B21+V20+V21+X20</f>
        <v>82</v>
      </c>
      <c r="AC20" s="185">
        <f>Q20+O20+O21+M20+K20+K21+I20+G20+G21+E20+C20+C21+W20+W21+Y20</f>
        <v>150</v>
      </c>
      <c r="AD20" s="183">
        <f>AB20+AB22</f>
        <v>82</v>
      </c>
      <c r="AE20" s="185">
        <f>AC20+AC22</f>
        <v>150</v>
      </c>
      <c r="AF20" s="156" t="s">
        <v>43</v>
      </c>
      <c r="AH20" s="159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0</v>
      </c>
      <c r="AI20" s="161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10</v>
      </c>
      <c r="AJ20" s="161">
        <f t="shared" ref="AJ20" si="6">AH20/AI20</f>
        <v>0</v>
      </c>
      <c r="AK20" s="144">
        <f t="shared" ref="AK20" si="7">AD20/AE20</f>
        <v>0.54666666666666663</v>
      </c>
    </row>
    <row r="21" spans="1:37" ht="15.75" customHeight="1" thickBot="1" x14ac:dyDescent="0.3">
      <c r="A21" s="164"/>
      <c r="B21" s="47">
        <f>S5</f>
        <v>9</v>
      </c>
      <c r="C21" s="48">
        <f>R5</f>
        <v>15</v>
      </c>
      <c r="D21" s="146">
        <f>IF(AND(B20=0,B21=0),0,1)*0+IF(AND(B20&gt;C20,B21&gt;C21),1,0)*2+IF(AND(B20&lt;C20,B21&lt;C21),1,0)*IF(AND(B20=0,B21=0),0,1)+IF(D20&gt;E20,1,0)*2+IF(D20&lt;E20,1,0)*1</f>
        <v>1</v>
      </c>
      <c r="E21" s="147"/>
      <c r="F21" s="48">
        <f>S9</f>
        <v>7</v>
      </c>
      <c r="G21" s="50">
        <f>R9</f>
        <v>15</v>
      </c>
      <c r="H21" s="146">
        <f>IF(AND(F20=0,F21=0),0,1)*0+IF(AND(F20&gt;G20,F21&gt;G21),1,0)*2+IF(AND(F20&lt;G20,F21&lt;G21),1,0)*IF(AND(F20=0,F21=0),0,1)+IF(H20&gt;I20,1,0)*2+IF(H20&lt;I20,1,0)*1</f>
        <v>1</v>
      </c>
      <c r="I21" s="147"/>
      <c r="J21" s="47">
        <f>S13</f>
        <v>9</v>
      </c>
      <c r="K21" s="48">
        <f>R13</f>
        <v>15</v>
      </c>
      <c r="L21" s="146">
        <f>IF(AND(J20=0,J21=0),0,1)*0+IF(AND(J20&gt;K20,J21&gt;K21),1,0)*2+IF(AND(J20&lt;K20,J21&lt;K21),1,0)*IF(AND(J20=0,J21=0),0,1)+IF(L20&gt;M20,1,0)*2+IF(L20&lt;M20,1,0)*1</f>
        <v>1</v>
      </c>
      <c r="M21" s="147"/>
      <c r="N21" s="79">
        <f>S17</f>
        <v>5</v>
      </c>
      <c r="O21" s="80">
        <f>R17</f>
        <v>15</v>
      </c>
      <c r="P21" s="146">
        <f>IF(AND(N20=0,N21=0),0,1)*0+IF(AND(N20&gt;O20,N21&gt;O21),1,0)*2+IF(AND(N20&lt;O20,N21&lt;O21),1,0)*IF(AND(N20=0,N21=0),0,1)+IF(P20&gt;Q20,1,0)*2+IF(P20&lt;Q20,1,0)*1</f>
        <v>1</v>
      </c>
      <c r="Q21" s="147"/>
      <c r="R21" s="169"/>
      <c r="S21" s="170"/>
      <c r="T21" s="170"/>
      <c r="U21" s="171"/>
      <c r="V21" s="45">
        <v>6</v>
      </c>
      <c r="W21" s="91">
        <v>15</v>
      </c>
      <c r="X21" s="146">
        <f>IF(AND(V20=0,V21=0),0,1)*0+IF(AND(V20&gt;W20,V21&gt;W21),1,0)*2+IF(AND(V20&lt;W20,V21&lt;W21),1,0)*IF(AND(V20=0,V21=0),0,1)+IF(X20&gt;Y20,1,0)*2+IF(X20&lt;Y20,1,0)*1</f>
        <v>1</v>
      </c>
      <c r="Y21" s="147"/>
      <c r="Z21" s="176"/>
      <c r="AA21" s="178"/>
      <c r="AB21" s="184"/>
      <c r="AC21" s="186"/>
      <c r="AD21" s="150"/>
      <c r="AE21" s="152"/>
      <c r="AF21" s="157"/>
      <c r="AH21" s="159"/>
      <c r="AI21" s="161"/>
      <c r="AJ21" s="161"/>
      <c r="AK21" s="144"/>
    </row>
    <row r="22" spans="1:37" ht="16.5" customHeight="1" thickTop="1" thickBot="1" x14ac:dyDescent="0.3">
      <c r="A22" s="164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2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3">
        <f>R18</f>
        <v>0</v>
      </c>
      <c r="P22" s="94">
        <f>U18</f>
        <v>0</v>
      </c>
      <c r="Q22" s="54">
        <f>T18</f>
        <v>0</v>
      </c>
      <c r="R22" s="169"/>
      <c r="S22" s="170"/>
      <c r="T22" s="170"/>
      <c r="U22" s="171"/>
      <c r="V22" s="83"/>
      <c r="W22" s="52"/>
      <c r="X22" s="85"/>
      <c r="Y22" s="86"/>
      <c r="Z22" s="175">
        <f>P23+L23+H23+D23+X23</f>
        <v>0</v>
      </c>
      <c r="AA22" s="178"/>
      <c r="AB22" s="180">
        <f>P22+N22+N23+L22+J22+J23+H22+F22+F23+D22+B22+B23+V22+V23+X22</f>
        <v>0</v>
      </c>
      <c r="AC22" s="181">
        <f>Q22+O22+O23+M22+K22+K23+I22+G22+G23+E22+C22+C23+W22+W23+Y22</f>
        <v>0</v>
      </c>
      <c r="AD22" s="150"/>
      <c r="AE22" s="152"/>
      <c r="AF22" s="157"/>
      <c r="AH22" s="159"/>
      <c r="AI22" s="161"/>
      <c r="AJ22" s="161"/>
      <c r="AK22" s="144"/>
    </row>
    <row r="23" spans="1:37" ht="16.5" customHeight="1" thickTop="1" thickBot="1" x14ac:dyDescent="0.3">
      <c r="A23" s="189"/>
      <c r="B23" s="61">
        <f>S7</f>
        <v>0</v>
      </c>
      <c r="C23" s="62">
        <f>R7</f>
        <v>0</v>
      </c>
      <c r="D23" s="146">
        <f>IF(AND(B22=0,B23=0),0,1)*0+IF(AND(B22&gt;C22,B23&gt;C23),1,0)*2+IF(AND(B22&lt;C22,B23&lt;C23),1,0)*IF(AND(B22=0,B23=0),0,1)+IF(D22&gt;E22,1,0)*2+IF(D22&lt;E22,1,0)*1</f>
        <v>0</v>
      </c>
      <c r="E23" s="147"/>
      <c r="F23" s="62">
        <f>S11</f>
        <v>0</v>
      </c>
      <c r="G23" s="73">
        <f>R11</f>
        <v>0</v>
      </c>
      <c r="H23" s="146">
        <f>IF(AND(F22=0,F23=0),0,1)*0+IF(AND(F22&gt;G22,F23&gt;G23),1,0)*2+IF(AND(F22&lt;G22,F23&lt;G23),1,0)*IF(AND(F22=0,F23=0),0,1)+IF(H22&gt;I22,1,0)*2+IF(H22&lt;I22,1,0)*1</f>
        <v>0</v>
      </c>
      <c r="I23" s="147"/>
      <c r="J23" s="61">
        <f>S15</f>
        <v>0</v>
      </c>
      <c r="K23" s="62">
        <f>R15</f>
        <v>0</v>
      </c>
      <c r="L23" s="146">
        <f>IF(AND(J22=0,J23=0),0,1)*0+IF(AND(J22&gt;K22,J23&gt;K23),1,0)*2+IF(AND(J22&lt;K22,J23&lt;K23),1,0)*IF(AND(J22=0,J23=0),0,1)+IF(L22&gt;M22,1,0)*2+IF(L22&lt;M22,1,0)*1</f>
        <v>0</v>
      </c>
      <c r="M23" s="147"/>
      <c r="N23" s="87">
        <f>S19</f>
        <v>0</v>
      </c>
      <c r="O23" s="88">
        <f>R19</f>
        <v>0</v>
      </c>
      <c r="P23" s="146">
        <f>IF(AND(N22=0,N23=0),0,1)*0+IF(AND(N22&gt;O22,N23&gt;O23),1,0)*2+IF(AND(N22&lt;O22,N23&lt;O23),1,0)*IF(AND(N22=0,N23=0),0,1)+IF(P22&gt;Q22,1,0)*2+IF(P22&lt;Q22,1,0)*1</f>
        <v>0</v>
      </c>
      <c r="Q23" s="147"/>
      <c r="R23" s="190"/>
      <c r="S23" s="191"/>
      <c r="T23" s="191"/>
      <c r="U23" s="192"/>
      <c r="V23" s="95"/>
      <c r="W23" s="85"/>
      <c r="X23" s="146">
        <f>IF(AND(V22=0,V23=0),0,1)*0+IF(AND(V22&gt;W22,V23&gt;W23),1,0)*2+IF(AND(V22&lt;W22,V23&lt;W23),1,0)*IF(AND(V22=0,V23=0),0,1)+IF(X22&gt;Y22,1,0)*2+IF(X22&lt;Y22,1,0)*1</f>
        <v>0</v>
      </c>
      <c r="Y23" s="147"/>
      <c r="Z23" s="176"/>
      <c r="AA23" s="178"/>
      <c r="AB23" s="180"/>
      <c r="AC23" s="181"/>
      <c r="AD23" s="184"/>
      <c r="AE23" s="186"/>
      <c r="AF23" s="187"/>
      <c r="AH23" s="159"/>
      <c r="AI23" s="161"/>
      <c r="AJ23" s="188"/>
      <c r="AK23" s="182"/>
    </row>
    <row r="24" spans="1:37" ht="16.5" customHeight="1" thickTop="1" thickBot="1" x14ac:dyDescent="0.3">
      <c r="A24" s="163" t="s">
        <v>14</v>
      </c>
      <c r="B24" s="38">
        <f>W4</f>
        <v>15</v>
      </c>
      <c r="C24" s="89">
        <f>V4</f>
        <v>12</v>
      </c>
      <c r="D24" s="41">
        <f>Y4</f>
        <v>0</v>
      </c>
      <c r="E24" s="37">
        <f>X4</f>
        <v>0</v>
      </c>
      <c r="F24" s="65">
        <f>W8</f>
        <v>13</v>
      </c>
      <c r="G24" s="66">
        <f>V8</f>
        <v>15</v>
      </c>
      <c r="H24" s="41">
        <f>Y8</f>
        <v>11</v>
      </c>
      <c r="I24" s="39">
        <f>X8</f>
        <v>13</v>
      </c>
      <c r="J24" s="38">
        <f>W12</f>
        <v>6</v>
      </c>
      <c r="K24" s="35">
        <f>V12</f>
        <v>15</v>
      </c>
      <c r="L24" s="39">
        <f>Y12</f>
        <v>11</v>
      </c>
      <c r="M24" s="67">
        <f>X12</f>
        <v>5</v>
      </c>
      <c r="N24" s="75">
        <f>W16</f>
        <v>8</v>
      </c>
      <c r="O24" s="76">
        <f>V16</f>
        <v>15</v>
      </c>
      <c r="P24" s="85">
        <f>Y16</f>
        <v>0</v>
      </c>
      <c r="Q24" s="78">
        <f>X16</f>
        <v>0</v>
      </c>
      <c r="R24" s="96">
        <f>W20</f>
        <v>15</v>
      </c>
      <c r="S24" s="97">
        <f>V20</f>
        <v>10</v>
      </c>
      <c r="T24" s="98">
        <f>Y20</f>
        <v>0</v>
      </c>
      <c r="U24" s="99">
        <f>X20</f>
        <v>0</v>
      </c>
      <c r="V24" s="166"/>
      <c r="W24" s="167"/>
      <c r="X24" s="167"/>
      <c r="Y24" s="168"/>
      <c r="Z24" s="175">
        <f>D25+H25+L25+P25+T25</f>
        <v>8</v>
      </c>
      <c r="AA24" s="177">
        <f>Z24+Z26</f>
        <v>8</v>
      </c>
      <c r="AB24" s="180">
        <f>B24+B25+D24+F24+F25+H24+J24+J25+L24+N24+N25+P24+R24+R25+T24</f>
        <v>152</v>
      </c>
      <c r="AC24" s="181">
        <f>C24+C25+E24+G24+G25+I24+K24+K25+M24+O24+O25+Q24+S24+S25+U24</f>
        <v>152</v>
      </c>
      <c r="AD24" s="150">
        <f>AB24+AB26</f>
        <v>152</v>
      </c>
      <c r="AE24" s="152">
        <f>AC24+AC26</f>
        <v>152</v>
      </c>
      <c r="AF24" s="156" t="s">
        <v>41</v>
      </c>
      <c r="AH24" s="159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7</v>
      </c>
      <c r="AI24" s="161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5</v>
      </c>
      <c r="AJ24" s="161">
        <f>AH24/AI24</f>
        <v>1.4</v>
      </c>
      <c r="AK24" s="144">
        <f t="shared" ref="AK24" si="8">AD24/AE24</f>
        <v>1</v>
      </c>
    </row>
    <row r="25" spans="1:37" ht="16.5" customHeight="1" thickTop="1" thickBot="1" x14ac:dyDescent="0.3">
      <c r="A25" s="164"/>
      <c r="B25" s="47">
        <f>W5</f>
        <v>17</v>
      </c>
      <c r="C25" s="48">
        <f>V5</f>
        <v>15</v>
      </c>
      <c r="D25" s="146">
        <f>IF(AND(B24=0,B25=0),0,1)*0+IF(AND(B24&gt;C24,B25&gt;C25),1,0)*2+IF(AND(B24&lt;C24,B25&lt;C25),1,0)*IF(AND(B24=0,B25=0),0,1)+IF(D24&gt;E24,1,0)*2+IF(D24&lt;E24,1,0)*1</f>
        <v>2</v>
      </c>
      <c r="E25" s="147"/>
      <c r="F25" s="48">
        <f>W9</f>
        <v>15</v>
      </c>
      <c r="G25" s="50">
        <f>V9</f>
        <v>13</v>
      </c>
      <c r="H25" s="146">
        <f>IF(AND(F24=0,F25=0),0,1)*0+IF(AND(F24&gt;G24,F25&gt;G25),1,0)*2+IF(AND(F24&lt;G24,F25&lt;G25),1,0)*IF(AND(F24=0,F25=0),0,1)+IF(H24&gt;I24,1,0)*2+IF(H24&lt;I24,1,0)*1</f>
        <v>1</v>
      </c>
      <c r="I25" s="147"/>
      <c r="J25" s="47">
        <f>W13</f>
        <v>20</v>
      </c>
      <c r="K25" s="48">
        <f>V13</f>
        <v>18</v>
      </c>
      <c r="L25" s="146">
        <f>IF(AND(J24=0,J25=0),0,1)*0+IF(AND(J24&gt;K24,J25&gt;K25),1,0)*2+IF(AND(J24&lt;K24,J25&lt;K25),1,0)*IF(AND(J24=0,J25=0),0,1)+IF(L24&gt;M24,1,0)*2+IF(L24&lt;M24,1,0)*1</f>
        <v>2</v>
      </c>
      <c r="M25" s="147"/>
      <c r="N25" s="79">
        <f>W17</f>
        <v>6</v>
      </c>
      <c r="O25" s="80">
        <f>V17</f>
        <v>15</v>
      </c>
      <c r="P25" s="146">
        <f>IF(AND(N24=0,N25=0),0,1)*0+IF(AND(N24&gt;O24,N25&gt;O25),1,0)*2+IF(AND(N24&lt;O24,N25&lt;O25),1,0)*IF(AND(N24=0,N25=0),0,1)+IF(P24&gt;Q24,1,0)*2+IF(P24&lt;Q24,1,0)*1</f>
        <v>1</v>
      </c>
      <c r="Q25" s="147"/>
      <c r="R25" s="100">
        <f>W21</f>
        <v>15</v>
      </c>
      <c r="S25" s="101">
        <f>V21</f>
        <v>6</v>
      </c>
      <c r="T25" s="146">
        <f>IF(AND(R24=0,R25=0),0,1)*0+IF(AND(R24&gt;S24,R25&gt;S25),1,0)*2+IF(AND(R24&lt;S24,R25&lt;S25),1,0)*IF(AND(R24=0,R25=0),0,1)+IF(T24&gt;U24,1,0)*2+IF(T24&lt;U24,1,0)*1</f>
        <v>2</v>
      </c>
      <c r="U25" s="147"/>
      <c r="V25" s="169"/>
      <c r="W25" s="170"/>
      <c r="X25" s="170"/>
      <c r="Y25" s="171"/>
      <c r="Z25" s="176"/>
      <c r="AA25" s="178"/>
      <c r="AB25" s="180"/>
      <c r="AC25" s="181"/>
      <c r="AD25" s="150"/>
      <c r="AE25" s="152"/>
      <c r="AF25" s="157"/>
      <c r="AH25" s="159"/>
      <c r="AI25" s="161"/>
      <c r="AJ25" s="161"/>
      <c r="AK25" s="144"/>
    </row>
    <row r="26" spans="1:37" ht="15.75" customHeight="1" thickBot="1" x14ac:dyDescent="0.3">
      <c r="A26" s="164"/>
      <c r="B26" s="55">
        <f>W6</f>
        <v>0</v>
      </c>
      <c r="C26" s="92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2">
        <f>W22</f>
        <v>0</v>
      </c>
      <c r="S26" s="103">
        <f>V22</f>
        <v>0</v>
      </c>
      <c r="T26" s="98">
        <f>Y22</f>
        <v>0</v>
      </c>
      <c r="U26" s="104">
        <f>X22</f>
        <v>0</v>
      </c>
      <c r="V26" s="169"/>
      <c r="W26" s="170"/>
      <c r="X26" s="170"/>
      <c r="Y26" s="171"/>
      <c r="Z26" s="148">
        <f>D27+H27+L27+P27+T27</f>
        <v>0</v>
      </c>
      <c r="AA26" s="178"/>
      <c r="AB26" s="150">
        <f>B26+B27+D26+F26+F27+H26+J26+J27+L26+N26+N27+P26+R26+R27+T26</f>
        <v>0</v>
      </c>
      <c r="AC26" s="152">
        <f>C26+C27+E26+G26+G27+I26+K26+K27+M26+O26+O27+Q26+S26+S27+U26</f>
        <v>0</v>
      </c>
      <c r="AD26" s="150"/>
      <c r="AE26" s="152"/>
      <c r="AF26" s="157"/>
      <c r="AH26" s="159"/>
      <c r="AI26" s="161"/>
      <c r="AJ26" s="161"/>
      <c r="AK26" s="144"/>
    </row>
    <row r="27" spans="1:37" ht="15.75" customHeight="1" thickBot="1" x14ac:dyDescent="0.3">
      <c r="A27" s="165"/>
      <c r="B27" s="105">
        <f>W7</f>
        <v>0</v>
      </c>
      <c r="C27" s="106">
        <f>V7</f>
        <v>0</v>
      </c>
      <c r="D27" s="154">
        <f>IF(AND(B26=0,B27=0),0,1)*0+IF(AND(B26&gt;C26,B27&gt;C27),1,0)*2+IF(AND(B26&lt;C26,B27&lt;C27),1,0)*IF(AND(B26=0,B27=0),0,1)+IF(D26&gt;E26,1,0)*2+IF(D26&lt;E26,1,0)*1</f>
        <v>0</v>
      </c>
      <c r="E27" s="155"/>
      <c r="F27" s="106">
        <f>W11</f>
        <v>0</v>
      </c>
      <c r="G27" s="107">
        <f>V11</f>
        <v>0</v>
      </c>
      <c r="H27" s="154">
        <f>IF(AND(F26=0,F27=0),0,1)*0+IF(AND(F26&gt;G26,F27&gt;G27),1,0)*2+IF(AND(F26&lt;G26,F27&lt;G27),1,0)*IF(AND(F26=0,F27=0),0,1)+IF(H26&gt;I26,1,0)*2+IF(H26&lt;I26,1,0)*1</f>
        <v>0</v>
      </c>
      <c r="I27" s="155"/>
      <c r="J27" s="105">
        <f>W15</f>
        <v>0</v>
      </c>
      <c r="K27" s="106">
        <f>V15</f>
        <v>0</v>
      </c>
      <c r="L27" s="154">
        <f>IF(AND(J26=0,J27=0),0,1)*0+IF(AND(J26&gt;K26,J27&gt;K27),1,0)*2+IF(AND(J26&lt;K26,J27&lt;K27),1,0)*IF(AND(J26=0,J27=0),0,1)+IF(L26&gt;M26,1,0)*2+IF(L26&lt;M26,1,0)*1</f>
        <v>0</v>
      </c>
      <c r="M27" s="155"/>
      <c r="N27" s="108">
        <f>W19</f>
        <v>0</v>
      </c>
      <c r="O27" s="109">
        <f>V19</f>
        <v>0</v>
      </c>
      <c r="P27" s="154">
        <f>IF(AND(N26=0,N27=0),0,1)*0+IF(AND(N26&gt;O26,N27&gt;O27),1,0)*2+IF(AND(N26&lt;O26,N27&lt;O27),1,0)*IF(AND(N26=0,N27=0),0,1)+IF(P26&gt;Q26,1,0)*2+IF(P26&lt;Q26,1,0)*1</f>
        <v>0</v>
      </c>
      <c r="Q27" s="155"/>
      <c r="R27" s="110">
        <f>W23</f>
        <v>0</v>
      </c>
      <c r="S27" s="111">
        <f>V23</f>
        <v>0</v>
      </c>
      <c r="T27" s="154">
        <f>IF(AND(R26=0,R27=0),0,1)*0+IF(AND(R26&gt;S26,R27&gt;S27),1,0)*2+IF(AND(R26&lt;S26,R27&lt;S27),1,0)*IF(AND(R26=0,R27=0),0,1)+IF(T26&gt;U26,1,0)*2+IF(T26&lt;U26,1,0)*1</f>
        <v>0</v>
      </c>
      <c r="U27" s="155"/>
      <c r="V27" s="172"/>
      <c r="W27" s="173"/>
      <c r="X27" s="173"/>
      <c r="Y27" s="174"/>
      <c r="Z27" s="149"/>
      <c r="AA27" s="179"/>
      <c r="AB27" s="151"/>
      <c r="AC27" s="153"/>
      <c r="AD27" s="151"/>
      <c r="AE27" s="153"/>
      <c r="AF27" s="158"/>
      <c r="AH27" s="160"/>
      <c r="AI27" s="162"/>
      <c r="AJ27" s="162"/>
      <c r="AK27" s="145"/>
    </row>
    <row r="28" spans="1:37" ht="15.75" thickTop="1" x14ac:dyDescent="0.25"/>
    <row r="30" spans="1:37" x14ac:dyDescent="0.25">
      <c r="A30" t="s">
        <v>9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Zeros="0" zoomScaleNormal="100" workbookViewId="0">
      <selection activeCell="S14" sqref="S14"/>
    </sheetView>
  </sheetViews>
  <sheetFormatPr defaultRowHeight="15" x14ac:dyDescent="0.25"/>
  <cols>
    <col min="1" max="1" width="20" customWidth="1"/>
    <col min="2" max="17" width="3.85546875" customWidth="1"/>
    <col min="18" max="18" width="7.28515625" customWidth="1"/>
    <col min="19" max="19" width="4.28515625" customWidth="1"/>
    <col min="20" max="20" width="4.42578125" customWidth="1"/>
    <col min="21" max="21" width="8" customWidth="1"/>
    <col min="22" max="22" width="15.140625" customWidth="1"/>
    <col min="23" max="23" width="8.28515625" customWidth="1"/>
    <col min="24" max="24" width="9.85546875" customWidth="1"/>
    <col min="25" max="26" width="9.28515625" customWidth="1"/>
    <col min="27" max="27" width="4" customWidth="1"/>
    <col min="28" max="29" width="4.28515625" customWidth="1"/>
    <col min="30" max="30" width="4.85546875" customWidth="1"/>
    <col min="31" max="31" width="4.5703125" customWidth="1"/>
    <col min="32" max="32" width="8.42578125" customWidth="1"/>
    <col min="35" max="35" width="9.5703125" customWidth="1"/>
  </cols>
  <sheetData>
    <row r="1" spans="1:26" ht="38.25" customHeight="1" x14ac:dyDescent="0.25">
      <c r="A1" s="217" t="s">
        <v>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6" ht="15.75" thickBot="1" x14ac:dyDescent="0.3"/>
    <row r="3" spans="1:26" ht="45.75" customHeight="1" thickTop="1" thickBot="1" x14ac:dyDescent="0.3">
      <c r="A3" s="1" t="s">
        <v>0</v>
      </c>
      <c r="B3" s="218">
        <v>1</v>
      </c>
      <c r="C3" s="219"/>
      <c r="D3" s="219"/>
      <c r="E3" s="220"/>
      <c r="F3" s="218">
        <v>2</v>
      </c>
      <c r="G3" s="219"/>
      <c r="H3" s="219"/>
      <c r="I3" s="220"/>
      <c r="J3" s="218">
        <v>3</v>
      </c>
      <c r="K3" s="219"/>
      <c r="L3" s="219"/>
      <c r="M3" s="220"/>
      <c r="N3" s="218">
        <v>4</v>
      </c>
      <c r="O3" s="219"/>
      <c r="P3" s="219"/>
      <c r="Q3" s="220"/>
      <c r="R3" s="116" t="s">
        <v>31</v>
      </c>
      <c r="S3" s="223" t="s">
        <v>32</v>
      </c>
      <c r="T3" s="224"/>
      <c r="U3" s="2" t="s">
        <v>4</v>
      </c>
      <c r="W3" s="3" t="s">
        <v>5</v>
      </c>
      <c r="X3" s="4" t="s">
        <v>6</v>
      </c>
      <c r="Y3" s="4" t="s">
        <v>7</v>
      </c>
      <c r="Z3" s="5" t="s">
        <v>8</v>
      </c>
    </row>
    <row r="4" spans="1:26" ht="16.5" customHeight="1" thickTop="1" thickBot="1" x14ac:dyDescent="0.3">
      <c r="A4" s="163" t="s">
        <v>36</v>
      </c>
      <c r="B4" s="243"/>
      <c r="C4" s="244"/>
      <c r="D4" s="244"/>
      <c r="E4" s="245"/>
      <c r="F4" s="249">
        <v>13</v>
      </c>
      <c r="G4" s="250">
        <v>15</v>
      </c>
      <c r="H4" s="250">
        <v>15</v>
      </c>
      <c r="I4" s="251">
        <v>6</v>
      </c>
      <c r="J4" s="249">
        <v>17</v>
      </c>
      <c r="K4" s="249">
        <v>15</v>
      </c>
      <c r="L4" s="8"/>
      <c r="M4" s="11"/>
      <c r="N4" s="249">
        <v>15</v>
      </c>
      <c r="O4" s="249">
        <v>12</v>
      </c>
      <c r="P4" s="250"/>
      <c r="Q4" s="259"/>
      <c r="R4" s="175">
        <f>P5+L5+H5</f>
        <v>6</v>
      </c>
      <c r="S4" s="183">
        <f>J4+J5+L4+N4+N5+P4+H4+F4+F5</f>
        <v>105</v>
      </c>
      <c r="T4" s="185">
        <f>K5+K4+M4+O5+O4+Q4+I4+G4+G5</f>
        <v>77</v>
      </c>
      <c r="U4" s="234" t="s">
        <v>38</v>
      </c>
      <c r="W4" s="236">
        <f>IF(F4&gt;G4,1,0)+IF(F5&gt;G5,1,0)+IF(H4&gt;I4,1,0)+IF(J4&gt;K4,1,0)+IF(J5&gt;K5,1,0)+IF(L4&gt;M4,1,0)+IF(N4&gt;O4,1,0)+IF(N5&gt;O5,1,0)+IF(P4&gt;Q4,1,0)</f>
        <v>6</v>
      </c>
      <c r="X4" s="161">
        <f>IF(F4&lt;G4,1,0)+IF(F5&lt;G5,1,0)+IF(H4&lt;I4,1,0)+IF(J4&lt;K4,1,0)+IF(J5&lt;K5,1,0)+IF(L4&lt;M4,1,0)+IF(N4&lt;O4,1,0)+IF(N5&lt;O5,1,0)+IF(P4&lt;Q4,1,0)</f>
        <v>1</v>
      </c>
      <c r="Y4" s="161">
        <f>W4/X4</f>
        <v>6</v>
      </c>
      <c r="Z4" s="144">
        <f>S4/T4</f>
        <v>1.3636363636363635</v>
      </c>
    </row>
    <row r="5" spans="1:26" ht="15.75" customHeight="1" thickBot="1" x14ac:dyDescent="0.3">
      <c r="A5" s="164"/>
      <c r="B5" s="246"/>
      <c r="C5" s="247"/>
      <c r="D5" s="247"/>
      <c r="E5" s="248"/>
      <c r="F5" s="252">
        <v>15</v>
      </c>
      <c r="G5" s="252">
        <v>10</v>
      </c>
      <c r="H5" s="253">
        <f>IF(AND(F4=0,F5=0),0,1)*0+IF(AND(F4&gt;G4,F5&gt;G5),1,0)*2+IF(AND(F4&lt;G4,F5&lt;G5),1,0)*IF(AND(F4=0,F5=0),0,1)+IF(H4&gt;I4,1,0)*2+IF(H4&lt;I4,1,0)*1</f>
        <v>2</v>
      </c>
      <c r="I5" s="253"/>
      <c r="J5" s="252">
        <v>15</v>
      </c>
      <c r="K5" s="252">
        <v>8</v>
      </c>
      <c r="L5" s="146">
        <f>IF(AND(J4=0,J5=0),0,1)*0+IF(AND(J4&gt;K4,J5&gt;K5),1,0)*2+IF(AND(J4&lt;K4,J5&lt;K5),1,0)*IF(AND(J4=0,J5=0),0,1)+IF(L4&gt;M4,1,0)*2+IF(L4&lt;M4,1,0)*1</f>
        <v>2</v>
      </c>
      <c r="M5" s="147"/>
      <c r="N5" s="252">
        <v>15</v>
      </c>
      <c r="O5" s="252">
        <v>11</v>
      </c>
      <c r="P5" s="253">
        <f>IF(AND(N4=0,N5=0),0,1)*0+IF(AND(N4&gt;O4,N5&gt;O5),1,0)*2+IF(AND(N4&lt;O4,N5&lt;O5),1,0)*IF(AND(N4=0,N5=0),0,1)+IF(P4&gt;Q4,1,0)*2+IF(P4&lt;Q4,1,0)*1</f>
        <v>2</v>
      </c>
      <c r="Q5" s="253"/>
      <c r="R5" s="195"/>
      <c r="S5" s="197"/>
      <c r="T5" s="198"/>
      <c r="U5" s="235"/>
      <c r="W5" s="237"/>
      <c r="X5" s="161"/>
      <c r="Y5" s="161"/>
      <c r="Z5" s="144"/>
    </row>
    <row r="6" spans="1:26" ht="16.5" customHeight="1" thickTop="1" thickBot="1" x14ac:dyDescent="0.3">
      <c r="A6" s="163" t="s">
        <v>37</v>
      </c>
      <c r="B6" s="117">
        <f>G4</f>
        <v>15</v>
      </c>
      <c r="C6" s="118">
        <f>F4</f>
        <v>13</v>
      </c>
      <c r="D6" s="119">
        <f>I4</f>
        <v>6</v>
      </c>
      <c r="E6" s="120">
        <f>H4</f>
        <v>15</v>
      </c>
      <c r="F6" s="254"/>
      <c r="G6" s="254"/>
      <c r="H6" s="254"/>
      <c r="I6" s="254"/>
      <c r="J6" s="255">
        <v>9</v>
      </c>
      <c r="K6" s="256">
        <v>15</v>
      </c>
      <c r="L6" s="123"/>
      <c r="M6" s="124"/>
      <c r="N6" s="260">
        <v>16</v>
      </c>
      <c r="O6" s="256">
        <v>14</v>
      </c>
      <c r="P6" s="261">
        <v>12</v>
      </c>
      <c r="Q6" s="260">
        <v>14</v>
      </c>
      <c r="R6" s="175">
        <f>P7+L7+D7</f>
        <v>3</v>
      </c>
      <c r="S6" s="183">
        <f>J6+J7+L6+N6+N7+P6+D6+B6+B7</f>
        <v>79</v>
      </c>
      <c r="T6" s="185">
        <f>K7+K6+M6+O7+O6+Q6+E6+C6+C7</f>
        <v>116</v>
      </c>
      <c r="U6" s="234" t="s">
        <v>41</v>
      </c>
      <c r="W6" s="236">
        <f>IF(B6&gt;C6,1,0)+IF(B7&gt;C7,1,0)+IF(D6&gt;E6,1,0)+IF(J6&gt;K6,1,0)+IF(J7&gt;K7,1,0)+IF(L6&gt;M6,1,0)+IF(N6&gt;O6,1,0)+IF(N7&gt;O7,1,0)+IF(P6&gt;Q6,1,0)</f>
        <v>2</v>
      </c>
      <c r="X6" s="161">
        <f>IF(B6&lt;C6,1,0)+IF(B7&lt;C7,1,0)+IF(D6&lt;E6,1,0)+IF(J6&lt;K6,1,0)+IF(J7&lt;K7,1,0)+IF(L6&lt;M6,1,0)+IF(N6&lt;O6,1,0)+IF(N7&lt;O7,1,0)+IF(P6&lt;Q6,1,0)</f>
        <v>6</v>
      </c>
      <c r="Y6" s="161">
        <f t="shared" ref="Y6" si="0">W6/X6</f>
        <v>0.33333333333333331</v>
      </c>
      <c r="Z6" s="144">
        <f t="shared" ref="Z6" si="1">S6/T6</f>
        <v>0.68103448275862066</v>
      </c>
    </row>
    <row r="7" spans="1:26" ht="15.75" customHeight="1" thickBot="1" x14ac:dyDescent="0.3">
      <c r="A7" s="164"/>
      <c r="B7" s="126">
        <f>G5</f>
        <v>10</v>
      </c>
      <c r="C7" s="127">
        <f>F5</f>
        <v>15</v>
      </c>
      <c r="D7" s="146">
        <f>IF(AND(B6=0,B7=0),0,1)*0+IF(AND(B6&gt;C6,B7&gt;C7),1,0)*2+IF(AND(B6&lt;C6,B7&lt;C7),1,0)*IF(AND(B6=0,B7=0),0,1)+IF(D6&gt;E6,1,0)*2+IF(D6&lt;E6,1,0)*1</f>
        <v>1</v>
      </c>
      <c r="E7" s="147"/>
      <c r="F7" s="254"/>
      <c r="G7" s="254"/>
      <c r="H7" s="254"/>
      <c r="I7" s="254"/>
      <c r="J7" s="257">
        <v>5</v>
      </c>
      <c r="K7" s="258">
        <v>15</v>
      </c>
      <c r="L7" s="146">
        <f>IF(AND(J6=0,J7=0),0,1)*0+IF(AND(J6&gt;K6,J7&gt;K7),1,0)*2+IF(AND(J6&lt;K6,J7&lt;K7),1,0)*IF(AND(J6=0,J7=0),0,1)+IF(L6&gt;M6,1,0)*2+IF(L6&lt;M6,1,0)*1</f>
        <v>1</v>
      </c>
      <c r="M7" s="147"/>
      <c r="N7" s="257">
        <v>6</v>
      </c>
      <c r="O7" s="258">
        <v>15</v>
      </c>
      <c r="P7" s="253">
        <f>IF(AND(N6=0,N7=0),0,1)*0+IF(AND(N6&gt;O6,N7&gt;O7),1,0)*2+IF(AND(N6&lt;O6,N7&lt;O7),1,0)*IF(AND(N6=0,N7=0),0,1)+IF(P6&gt;Q6,1,0)*2+IF(P6&lt;Q6,1,0)*1</f>
        <v>1</v>
      </c>
      <c r="Q7" s="253"/>
      <c r="R7" s="195"/>
      <c r="S7" s="197"/>
      <c r="T7" s="198"/>
      <c r="U7" s="235"/>
      <c r="W7" s="237"/>
      <c r="X7" s="161"/>
      <c r="Y7" s="161"/>
      <c r="Z7" s="144"/>
    </row>
    <row r="8" spans="1:26" ht="16.5" customHeight="1" thickTop="1" thickBot="1" x14ac:dyDescent="0.3">
      <c r="A8" s="163" t="s">
        <v>35</v>
      </c>
      <c r="B8" s="121">
        <f>K4</f>
        <v>15</v>
      </c>
      <c r="C8" s="128">
        <f>J4</f>
        <v>17</v>
      </c>
      <c r="D8" s="129">
        <f>M4</f>
        <v>0</v>
      </c>
      <c r="E8" s="130">
        <f>L4</f>
        <v>0</v>
      </c>
      <c r="F8" s="131">
        <f>K6</f>
        <v>15</v>
      </c>
      <c r="G8" s="132">
        <f>J6</f>
        <v>9</v>
      </c>
      <c r="H8" s="133">
        <f>M6</f>
        <v>0</v>
      </c>
      <c r="I8" s="134">
        <f>L6</f>
        <v>0</v>
      </c>
      <c r="J8" s="228"/>
      <c r="K8" s="229"/>
      <c r="L8" s="229"/>
      <c r="M8" s="230"/>
      <c r="N8" s="260">
        <v>15</v>
      </c>
      <c r="O8" s="256">
        <v>11</v>
      </c>
      <c r="P8" s="260">
        <v>7</v>
      </c>
      <c r="Q8" s="260">
        <v>11</v>
      </c>
      <c r="R8" s="175">
        <f>P9+H9+D9</f>
        <v>4</v>
      </c>
      <c r="S8" s="183">
        <f>H8+F8+F9+D8+B8+B9+N8+N9+P8</f>
        <v>83</v>
      </c>
      <c r="T8" s="185">
        <f>I8+G8+G9+E8+C8+C9+O9+O8+Q8</f>
        <v>83</v>
      </c>
      <c r="U8" s="234" t="s">
        <v>40</v>
      </c>
      <c r="W8" s="236">
        <f>IF(B8&gt;C8,1,0)+IF(B9&gt;C9,1,0)+IF(D8&gt;E8,1,0)+IF(F8&gt;G8,1,0)+IF(F9&gt;G9,1,0)+IF(H8&gt;I8,1,0)+IF(N8&gt;O8,1,0)+IF(N9&gt;O9,1,0)+IF(P8&gt;Q8,1,0)</f>
        <v>3</v>
      </c>
      <c r="X8" s="161">
        <f>IF(B8&lt;C8,1,0)+IF(B9&lt;C9,1,0)+IF(D8&lt;E8,1,0)+IF(F8&lt;G8,1,0)+IF(F9&lt;G9,1,0)+IF(H8&lt;I8,1,0)+IF(N8&lt;O8,1,0)+IF(N9&lt;O9,1,0)+IF(P8&lt;Q8,1,0)</f>
        <v>4</v>
      </c>
      <c r="Y8" s="161">
        <f t="shared" ref="Y8" si="2">W8/X8</f>
        <v>0.75</v>
      </c>
      <c r="Z8" s="144">
        <f t="shared" ref="Z8" si="3">S8/T8</f>
        <v>1</v>
      </c>
    </row>
    <row r="9" spans="1:26" ht="15.75" customHeight="1" thickBot="1" x14ac:dyDescent="0.3">
      <c r="A9" s="164"/>
      <c r="B9" s="135">
        <f>K5</f>
        <v>8</v>
      </c>
      <c r="C9" s="136">
        <f>J5</f>
        <v>15</v>
      </c>
      <c r="D9" s="146">
        <f>IF(AND(B8=0,B9=0),0,1)*0+IF(AND(B8&gt;C8,B9&gt;C9),1,0)*2+IF(AND(B8&lt;C8,B9&lt;C9),1,0)*IF(AND(B8=0,B9=0),0,1)+IF(D8&gt;E8,1,0)*2+IF(D8&lt;E8,1,0)*1</f>
        <v>1</v>
      </c>
      <c r="E9" s="147"/>
      <c r="F9" s="137">
        <f>K7</f>
        <v>15</v>
      </c>
      <c r="G9" s="138">
        <f>J7</f>
        <v>5</v>
      </c>
      <c r="H9" s="146">
        <f>IF(AND(F8=0,F9=0),0,1)*0+IF(AND(F8&gt;G8,F9&gt;G9),1,0)*2+IF(AND(F8&lt;G8,F9&lt;G9),1,0)*IF(AND(F8=0,F9=0),0,1)+IF(H8&gt;I8,1,0)*2+IF(H8&lt;I8,1,0)*1</f>
        <v>2</v>
      </c>
      <c r="I9" s="147"/>
      <c r="J9" s="231"/>
      <c r="K9" s="232"/>
      <c r="L9" s="232"/>
      <c r="M9" s="233"/>
      <c r="N9" s="257">
        <v>8</v>
      </c>
      <c r="O9" s="258">
        <v>15</v>
      </c>
      <c r="P9" s="253">
        <f>IF(AND(N8=0,N9=0),0,1)*0+IF(AND(N8&gt;O8,N9&gt;O9),1,0)*2+IF(AND(N8&lt;O8,N9&lt;O9),1,0)*IF(AND(N8=0,N9=0),0,1)+IF(P8&gt;Q8,1,0)*2+IF(P8&lt;Q8,1,0)*1</f>
        <v>1</v>
      </c>
      <c r="Q9" s="253"/>
      <c r="R9" s="195"/>
      <c r="S9" s="197"/>
      <c r="T9" s="198"/>
      <c r="U9" s="235"/>
      <c r="W9" s="237"/>
      <c r="X9" s="161"/>
      <c r="Y9" s="161"/>
      <c r="Z9" s="144"/>
    </row>
    <row r="10" spans="1:26" ht="16.5" customHeight="1" thickTop="1" thickBot="1" x14ac:dyDescent="0.3">
      <c r="A10" s="163" t="s">
        <v>15</v>
      </c>
      <c r="B10" s="121">
        <f>O4</f>
        <v>12</v>
      </c>
      <c r="C10" s="128">
        <f>N4</f>
        <v>15</v>
      </c>
      <c r="D10" s="129">
        <f>Q4</f>
        <v>0</v>
      </c>
      <c r="E10" s="130">
        <f>P4</f>
        <v>0</v>
      </c>
      <c r="F10" s="131">
        <f>O6</f>
        <v>14</v>
      </c>
      <c r="G10" s="132">
        <f>N6</f>
        <v>16</v>
      </c>
      <c r="H10" s="133">
        <f>Q6</f>
        <v>14</v>
      </c>
      <c r="I10" s="134">
        <f>P6</f>
        <v>12</v>
      </c>
      <c r="J10" s="125">
        <f>O8</f>
        <v>11</v>
      </c>
      <c r="K10" s="122">
        <f>N8</f>
        <v>15</v>
      </c>
      <c r="L10" s="123">
        <f>Q8</f>
        <v>11</v>
      </c>
      <c r="M10" s="124">
        <f>P8</f>
        <v>7</v>
      </c>
      <c r="N10" s="228"/>
      <c r="O10" s="229"/>
      <c r="P10" s="229"/>
      <c r="Q10" s="230"/>
      <c r="R10" s="175">
        <f>H11+D11+L11</f>
        <v>5</v>
      </c>
      <c r="S10" s="183">
        <f>J10+J11+L10+B10+B11+D10+F10+F11+H10</f>
        <v>103</v>
      </c>
      <c r="T10" s="185">
        <f>K11+K10+M10+C11+C10+E10+I10+G10+G11</f>
        <v>94</v>
      </c>
      <c r="U10" s="234" t="s">
        <v>39</v>
      </c>
      <c r="W10" s="236">
        <f>IF(B10&gt;C10,1,0)+IF(B11&gt;C11,1,0)+IF(D10&gt;E10,1,0)+IF(F10&gt;G10,1,0)+IF(F11&gt;G11,1,0)+IF(H10&gt;I10,1,0)+IF(J10&gt;K10,1,0)+IF(J11&gt;K11,1,0)+IF(L10&gt;M10,1,0)</f>
        <v>4</v>
      </c>
      <c r="X10" s="161">
        <f>IF(B10&lt;C10,1,0)+IF(B11&lt;C11,1,0)+IF(D10&lt;E10,1,0)+IF(F10&lt;G10,1,0)+IF(F11&lt;G11,1,0)+IF(H10&lt;I10,1,0)+IF(J10&lt;K10,1,0)+IF(J11&lt;K11,1,0)+IF(L10&lt;M10,1,0)</f>
        <v>4</v>
      </c>
      <c r="Y10" s="161">
        <f t="shared" ref="Y10" si="4">W10/X10</f>
        <v>1</v>
      </c>
      <c r="Z10" s="144">
        <f t="shared" ref="Z10" si="5">S10/T10</f>
        <v>1.0957446808510638</v>
      </c>
    </row>
    <row r="11" spans="1:26" ht="15.75" customHeight="1" thickBot="1" x14ac:dyDescent="0.3">
      <c r="A11" s="165"/>
      <c r="B11" s="139">
        <f>O5</f>
        <v>11</v>
      </c>
      <c r="C11" s="140">
        <f>N5</f>
        <v>15</v>
      </c>
      <c r="D11" s="154">
        <f>IF(AND(B10=0,B11=0),0,1)*0+IF(AND(B10&gt;C10,B11&gt;C11),1,0)*2+IF(AND(B10&lt;C10,B11&lt;C11),1,0)*IF(AND(B10=0,B11=0),0,1)+IF(D10&gt;E10,1,0)*2+IF(D10&lt;E10,1,0)*1</f>
        <v>1</v>
      </c>
      <c r="E11" s="155"/>
      <c r="F11" s="141">
        <f>O7</f>
        <v>15</v>
      </c>
      <c r="G11" s="142">
        <f>N7</f>
        <v>6</v>
      </c>
      <c r="H11" s="154">
        <f>IF(AND(F10=0,F11=0),0,1)*0+IF(AND(F10&gt;G10,F11&gt;G11),1,0)*2+IF(AND(F10&lt;G10,F11&lt;G11),1,0)*IF(AND(F10=0,F11=0),0,1)+IF(H10&gt;I10,1,0)*2+IF(H10&lt;I10,1,0)*1</f>
        <v>2</v>
      </c>
      <c r="I11" s="155"/>
      <c r="J11" s="143">
        <f>O9</f>
        <v>15</v>
      </c>
      <c r="K11" s="141">
        <f>N9</f>
        <v>8</v>
      </c>
      <c r="L11" s="154">
        <f>IF(AND(J10=0,J11=0),0,1)*0+IF(AND(J10&gt;K10,J11&gt;K11),1,0)*2+IF(AND(J10&lt;K10,J11&lt;K11),1,0)*IF(AND(J10=0,J11=0),0,1)+IF(L10&gt;M10,1,0)*2+IF(L10&lt;M10,1,0)*1</f>
        <v>2</v>
      </c>
      <c r="M11" s="155"/>
      <c r="N11" s="238"/>
      <c r="O11" s="239"/>
      <c r="P11" s="239"/>
      <c r="Q11" s="240"/>
      <c r="R11" s="149"/>
      <c r="S11" s="151"/>
      <c r="T11" s="153"/>
      <c r="U11" s="241"/>
      <c r="W11" s="242"/>
      <c r="X11" s="162"/>
      <c r="Y11" s="162"/>
      <c r="Z11" s="145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33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  <row r="24" ht="16.5" customHeight="1" x14ac:dyDescent="0.25"/>
    <row r="25" ht="16.5" customHeight="1" x14ac:dyDescent="0.25"/>
    <row r="26" ht="15.75" customHeight="1" x14ac:dyDescent="0.25"/>
    <row r="27" ht="15.75" customHeight="1" x14ac:dyDescent="0.25"/>
  </sheetData>
  <mergeCells count="58">
    <mergeCell ref="B3:E3"/>
    <mergeCell ref="F3:I3"/>
    <mergeCell ref="J3:M3"/>
    <mergeCell ref="N3:Q3"/>
    <mergeCell ref="A1:U1"/>
    <mergeCell ref="S3:T3"/>
    <mergeCell ref="U6:U7"/>
    <mergeCell ref="W6:W7"/>
    <mergeCell ref="X6:X7"/>
    <mergeCell ref="Y6:Y7"/>
    <mergeCell ref="D7:E7"/>
    <mergeCell ref="A4:A5"/>
    <mergeCell ref="B4:E5"/>
    <mergeCell ref="A6:A7"/>
    <mergeCell ref="R6:R7"/>
    <mergeCell ref="S6:S7"/>
    <mergeCell ref="H5:I5"/>
    <mergeCell ref="L5:M5"/>
    <mergeCell ref="P5:Q5"/>
    <mergeCell ref="Z6:Z7"/>
    <mergeCell ref="R4:R5"/>
    <mergeCell ref="S4:S5"/>
    <mergeCell ref="T4:T5"/>
    <mergeCell ref="U4:U5"/>
    <mergeCell ref="W4:W5"/>
    <mergeCell ref="X4:X5"/>
    <mergeCell ref="Y4:Y5"/>
    <mergeCell ref="F6:I7"/>
    <mergeCell ref="Z4:Z5"/>
    <mergeCell ref="L7:M7"/>
    <mergeCell ref="P7:Q7"/>
    <mergeCell ref="T6:T7"/>
    <mergeCell ref="U10:U11"/>
    <mergeCell ref="W10:W11"/>
    <mergeCell ref="X10:X11"/>
    <mergeCell ref="Y10:Y11"/>
    <mergeCell ref="H11:I11"/>
    <mergeCell ref="A8:A9"/>
    <mergeCell ref="H9:I9"/>
    <mergeCell ref="A10:A11"/>
    <mergeCell ref="N10:Q11"/>
    <mergeCell ref="R10:R11"/>
    <mergeCell ref="D9:E9"/>
    <mergeCell ref="P9:Q9"/>
    <mergeCell ref="Z10:Z11"/>
    <mergeCell ref="D11:E11"/>
    <mergeCell ref="J8:M9"/>
    <mergeCell ref="R8:R9"/>
    <mergeCell ref="S8:S9"/>
    <mergeCell ref="T8:T9"/>
    <mergeCell ref="U8:U9"/>
    <mergeCell ref="W8:W9"/>
    <mergeCell ref="X8:X9"/>
    <mergeCell ref="Y8:Y9"/>
    <mergeCell ref="Z8:Z9"/>
    <mergeCell ref="L11:M11"/>
    <mergeCell ref="S10:S11"/>
    <mergeCell ref="T10:T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Liga</vt:lpstr>
      <vt:lpstr>II Liga</vt:lpstr>
      <vt:lpstr>III Liga</vt:lpstr>
      <vt:lpstr>IV Liga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2019-04-02T04:54:54Z</dcterms:modified>
</cp:coreProperties>
</file>