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II\"/>
    </mc:Choice>
  </mc:AlternateContent>
  <bookViews>
    <workbookView xWindow="0" yWindow="0" windowWidth="19200" windowHeight="12180" firstSheet="24" activeTab="24"/>
  </bookViews>
  <sheets>
    <sheet name="IL Gr75" sheetId="1" r:id="rId1"/>
    <sheet name="IL Gr76" sheetId="3" r:id="rId2"/>
    <sheet name="IL Gr77" sheetId="2" r:id="rId3"/>
    <sheet name="IL Gr78" sheetId="4" r:id="rId4"/>
    <sheet name="IL Gr79" sheetId="8" r:id="rId5"/>
    <sheet name="IL Gr80" sheetId="9" r:id="rId6"/>
    <sheet name="IL Gr81" sheetId="13" r:id="rId7"/>
    <sheet name="IL Gr82" sheetId="10" r:id="rId8"/>
    <sheet name="IIL Gr83" sheetId="11" r:id="rId9"/>
    <sheet name="IIL Gr84" sheetId="17" r:id="rId10"/>
    <sheet name="IIL Gr85" sheetId="12" r:id="rId11"/>
    <sheet name="IIL Gr86" sheetId="14" r:id="rId12"/>
    <sheet name="IIL Gr87" sheetId="21" r:id="rId13"/>
    <sheet name="IIL Gr88" sheetId="18" r:id="rId14"/>
    <sheet name="IIL Gr89" sheetId="16" r:id="rId15"/>
    <sheet name="IIL Gr90" sheetId="19" r:id="rId16"/>
    <sheet name="IIIL Gr91" sheetId="22" r:id="rId17"/>
    <sheet name="IIIL Gr92" sheetId="23" r:id="rId18"/>
    <sheet name="IIIL Gr93" sheetId="24" r:id="rId19"/>
    <sheet name="IIIL Gr94" sheetId="25" r:id="rId20"/>
    <sheet name="IIIL Gr95" sheetId="26" r:id="rId21"/>
    <sheet name="IIIL Gr96" sheetId="27" r:id="rId22"/>
    <sheet name="IIIL Gr97" sheetId="52" r:id="rId23"/>
    <sheet name="IIIL Gr98" sheetId="47" r:id="rId24"/>
    <sheet name="IVL Gr99" sheetId="30" r:id="rId25"/>
    <sheet name="IVL Gr100" sheetId="31" r:id="rId26"/>
    <sheet name="IVL Gr101" sheetId="32" r:id="rId27"/>
    <sheet name="IVL Gr102" sheetId="33" r:id="rId28"/>
    <sheet name="IVL Gr103" sheetId="54" r:id="rId29"/>
    <sheet name="IVL Gr104" sheetId="55" r:id="rId30"/>
    <sheet name="IVL Gr105" sheetId="46" r:id="rId31"/>
    <sheet name="IVL Gr106" sheetId="53" r:id="rId3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1" l="1"/>
  <c r="H10" i="31"/>
  <c r="E8" i="31"/>
  <c r="D8" i="31"/>
  <c r="E10" i="31"/>
  <c r="D10" i="31"/>
  <c r="P9" i="33" l="1"/>
  <c r="G9" i="33"/>
  <c r="F9" i="33"/>
  <c r="I8" i="33"/>
  <c r="H8" i="33"/>
  <c r="G8" i="33"/>
  <c r="F8" i="33"/>
  <c r="H9" i="33" s="1"/>
  <c r="P7" i="33"/>
  <c r="L7" i="33"/>
  <c r="P5" i="33"/>
  <c r="L5" i="33"/>
  <c r="H5" i="33"/>
  <c r="P9" i="30"/>
  <c r="G9" i="30"/>
  <c r="F9" i="30"/>
  <c r="I8" i="30"/>
  <c r="H8" i="30"/>
  <c r="G8" i="30"/>
  <c r="F8" i="30"/>
  <c r="H9" i="30" s="1"/>
  <c r="P7" i="30"/>
  <c r="L7" i="30"/>
  <c r="P5" i="30"/>
  <c r="L5" i="30"/>
  <c r="H5" i="30"/>
  <c r="P9" i="25"/>
  <c r="G9" i="25"/>
  <c r="F9" i="25"/>
  <c r="I8" i="25"/>
  <c r="H8" i="25"/>
  <c r="G8" i="25"/>
  <c r="F8" i="25"/>
  <c r="H9" i="25" s="1"/>
  <c r="P7" i="25"/>
  <c r="L7" i="25"/>
  <c r="P5" i="25"/>
  <c r="L5" i="25"/>
  <c r="H5" i="25"/>
  <c r="P9" i="24"/>
  <c r="G9" i="24"/>
  <c r="F9" i="24"/>
  <c r="I8" i="24"/>
  <c r="H8" i="24"/>
  <c r="G8" i="24"/>
  <c r="F8" i="24"/>
  <c r="H9" i="24" s="1"/>
  <c r="P7" i="24"/>
  <c r="L7" i="24"/>
  <c r="P5" i="24"/>
  <c r="L5" i="24"/>
  <c r="H5" i="24"/>
  <c r="P9" i="23" l="1"/>
  <c r="G9" i="23"/>
  <c r="F9" i="23"/>
  <c r="I8" i="23"/>
  <c r="H8" i="23"/>
  <c r="G8" i="23"/>
  <c r="F8" i="23"/>
  <c r="H9" i="23" s="1"/>
  <c r="P7" i="23"/>
  <c r="L7" i="23"/>
  <c r="P5" i="23"/>
  <c r="L5" i="23"/>
  <c r="H5" i="23"/>
  <c r="P9" i="14"/>
  <c r="G9" i="14"/>
  <c r="F9" i="14"/>
  <c r="I8" i="14"/>
  <c r="H8" i="14"/>
  <c r="G8" i="14"/>
  <c r="F8" i="14"/>
  <c r="H9" i="14" s="1"/>
  <c r="P7" i="14"/>
  <c r="L7" i="14"/>
  <c r="P5" i="14"/>
  <c r="L5" i="14"/>
  <c r="H5" i="14"/>
  <c r="P9" i="17"/>
  <c r="G9" i="17"/>
  <c r="F9" i="17"/>
  <c r="I8" i="17"/>
  <c r="H8" i="17"/>
  <c r="G8" i="17"/>
  <c r="F8" i="17"/>
  <c r="H9" i="17" s="1"/>
  <c r="P7" i="17"/>
  <c r="L7" i="17"/>
  <c r="P5" i="17"/>
  <c r="L5" i="17"/>
  <c r="H5" i="17"/>
  <c r="G9" i="4"/>
  <c r="F9" i="4"/>
  <c r="I8" i="4"/>
  <c r="H8" i="4"/>
  <c r="G8" i="4"/>
  <c r="F8" i="4"/>
  <c r="H9" i="4" s="1"/>
  <c r="L7" i="4"/>
  <c r="L5" i="4"/>
  <c r="H5" i="4"/>
  <c r="G9" i="9" l="1"/>
  <c r="F9" i="9"/>
  <c r="I8" i="9"/>
  <c r="H8" i="9"/>
  <c r="G8" i="9"/>
  <c r="F8" i="9"/>
  <c r="H9" i="9" s="1"/>
  <c r="L7" i="9"/>
  <c r="L5" i="9"/>
  <c r="H5" i="9"/>
  <c r="P9" i="13"/>
  <c r="G9" i="13"/>
  <c r="F9" i="13"/>
  <c r="I8" i="13"/>
  <c r="H8" i="13"/>
  <c r="G8" i="13"/>
  <c r="F8" i="13"/>
  <c r="H9" i="13" s="1"/>
  <c r="P7" i="13"/>
  <c r="L7" i="13"/>
  <c r="P5" i="13"/>
  <c r="L5" i="13"/>
  <c r="H5" i="13"/>
  <c r="G9" i="10"/>
  <c r="F9" i="10"/>
  <c r="I8" i="10"/>
  <c r="H8" i="10"/>
  <c r="G8" i="10"/>
  <c r="F8" i="10"/>
  <c r="H9" i="10" s="1"/>
  <c r="L7" i="10"/>
  <c r="L5" i="10"/>
  <c r="H5" i="10"/>
  <c r="P9" i="21"/>
  <c r="G9" i="21"/>
  <c r="F9" i="21"/>
  <c r="I8" i="21"/>
  <c r="H8" i="21"/>
  <c r="G8" i="21"/>
  <c r="F8" i="21"/>
  <c r="H9" i="21" s="1"/>
  <c r="P7" i="21"/>
  <c r="L7" i="21"/>
  <c r="P5" i="21"/>
  <c r="L5" i="21"/>
  <c r="H5" i="21"/>
  <c r="G9" i="18"/>
  <c r="F9" i="18"/>
  <c r="I8" i="18"/>
  <c r="H8" i="18"/>
  <c r="H9" i="18" s="1"/>
  <c r="G8" i="18"/>
  <c r="F8" i="18"/>
  <c r="L7" i="18"/>
  <c r="L5" i="18"/>
  <c r="H5" i="18"/>
  <c r="T19" i="16"/>
  <c r="K19" i="16"/>
  <c r="J19" i="16"/>
  <c r="G19" i="16"/>
  <c r="F19" i="16"/>
  <c r="M18" i="16"/>
  <c r="L18" i="16"/>
  <c r="K18" i="16"/>
  <c r="J18" i="16"/>
  <c r="L19" i="16" s="1"/>
  <c r="I18" i="16"/>
  <c r="H18" i="16"/>
  <c r="G18" i="16"/>
  <c r="F18" i="16"/>
  <c r="H19" i="16" s="1"/>
  <c r="T17" i="16"/>
  <c r="K17" i="16"/>
  <c r="J17" i="16"/>
  <c r="L17" i="16" s="1"/>
  <c r="G17" i="16"/>
  <c r="F17" i="16"/>
  <c r="M16" i="16"/>
  <c r="L16" i="16"/>
  <c r="K16" i="16"/>
  <c r="J16" i="16"/>
  <c r="I16" i="16"/>
  <c r="H16" i="16"/>
  <c r="H17" i="16" s="1"/>
  <c r="G16" i="16"/>
  <c r="F16" i="16"/>
  <c r="T15" i="16"/>
  <c r="P15" i="16"/>
  <c r="G15" i="16"/>
  <c r="F15" i="16"/>
  <c r="I14" i="16"/>
  <c r="H14" i="16"/>
  <c r="G14" i="16"/>
  <c r="F14" i="16"/>
  <c r="H15" i="16" s="1"/>
  <c r="T13" i="16"/>
  <c r="P13" i="16"/>
  <c r="G13" i="16"/>
  <c r="F13" i="16"/>
  <c r="I12" i="16"/>
  <c r="H12" i="16"/>
  <c r="G12" i="16"/>
  <c r="F12" i="16"/>
  <c r="H13" i="16" s="1"/>
  <c r="T11" i="16"/>
  <c r="P11" i="16"/>
  <c r="L11" i="16"/>
  <c r="T9" i="16"/>
  <c r="P9" i="16"/>
  <c r="L9" i="16"/>
  <c r="T7" i="16"/>
  <c r="P7" i="16"/>
  <c r="L7" i="16"/>
  <c r="H7" i="16"/>
  <c r="T5" i="16"/>
  <c r="P5" i="16"/>
  <c r="L5" i="16"/>
  <c r="H5" i="16"/>
  <c r="T19" i="19"/>
  <c r="K19" i="19"/>
  <c r="J19" i="19"/>
  <c r="G19" i="19"/>
  <c r="F19" i="19"/>
  <c r="M18" i="19"/>
  <c r="L18" i="19"/>
  <c r="K18" i="19"/>
  <c r="J18" i="19"/>
  <c r="L19" i="19" s="1"/>
  <c r="I18" i="19"/>
  <c r="H18" i="19"/>
  <c r="G18" i="19"/>
  <c r="F18" i="19"/>
  <c r="H19" i="19" s="1"/>
  <c r="T17" i="19"/>
  <c r="K17" i="19"/>
  <c r="J17" i="19"/>
  <c r="G17" i="19"/>
  <c r="F17" i="19"/>
  <c r="M16" i="19"/>
  <c r="L16" i="19"/>
  <c r="K16" i="19"/>
  <c r="J16" i="19"/>
  <c r="L17" i="19" s="1"/>
  <c r="I16" i="19"/>
  <c r="H16" i="19"/>
  <c r="H17" i="19" s="1"/>
  <c r="G16" i="19"/>
  <c r="F16" i="19"/>
  <c r="T15" i="19"/>
  <c r="P15" i="19"/>
  <c r="G15" i="19"/>
  <c r="F15" i="19"/>
  <c r="I14" i="19"/>
  <c r="H14" i="19"/>
  <c r="G14" i="19"/>
  <c r="F14" i="19"/>
  <c r="H15" i="19" s="1"/>
  <c r="T13" i="19"/>
  <c r="P13" i="19"/>
  <c r="G13" i="19"/>
  <c r="F13" i="19"/>
  <c r="I12" i="19"/>
  <c r="H12" i="19"/>
  <c r="G12" i="19"/>
  <c r="F12" i="19"/>
  <c r="H13" i="19" s="1"/>
  <c r="T11" i="19"/>
  <c r="P11" i="19"/>
  <c r="L11" i="19"/>
  <c r="T9" i="19"/>
  <c r="P9" i="19"/>
  <c r="L9" i="19"/>
  <c r="T7" i="19"/>
  <c r="P7" i="19"/>
  <c r="L7" i="19"/>
  <c r="H7" i="19"/>
  <c r="T5" i="19"/>
  <c r="P5" i="19"/>
  <c r="L5" i="19"/>
  <c r="H5" i="19"/>
  <c r="P9" i="26"/>
  <c r="G9" i="26"/>
  <c r="F9" i="26"/>
  <c r="I8" i="26"/>
  <c r="H8" i="26"/>
  <c r="G8" i="26"/>
  <c r="F8" i="26"/>
  <c r="H9" i="26" s="1"/>
  <c r="P7" i="26"/>
  <c r="L7" i="26"/>
  <c r="P5" i="26"/>
  <c r="L5" i="26"/>
  <c r="H5" i="26"/>
  <c r="T19" i="47"/>
  <c r="K19" i="47"/>
  <c r="J19" i="47"/>
  <c r="G19" i="47"/>
  <c r="F19" i="47"/>
  <c r="M18" i="47"/>
  <c r="L18" i="47"/>
  <c r="K18" i="47"/>
  <c r="J18" i="47"/>
  <c r="L19" i="47" s="1"/>
  <c r="I18" i="47"/>
  <c r="H18" i="47"/>
  <c r="H19" i="47" s="1"/>
  <c r="G18" i="47"/>
  <c r="F18" i="47"/>
  <c r="T17" i="47"/>
  <c r="K17" i="47"/>
  <c r="J17" i="47"/>
  <c r="G17" i="47"/>
  <c r="F17" i="47"/>
  <c r="M16" i="47"/>
  <c r="L16" i="47"/>
  <c r="K16" i="47"/>
  <c r="L17" i="47" s="1"/>
  <c r="J16" i="47"/>
  <c r="I16" i="47"/>
  <c r="H16" i="47"/>
  <c r="G16" i="47"/>
  <c r="H17" i="47" s="1"/>
  <c r="F16" i="47"/>
  <c r="T15" i="47"/>
  <c r="P15" i="47"/>
  <c r="G15" i="47"/>
  <c r="F15" i="47"/>
  <c r="I14" i="47"/>
  <c r="H14" i="47"/>
  <c r="H15" i="47" s="1"/>
  <c r="G14" i="47"/>
  <c r="F14" i="47"/>
  <c r="T13" i="47"/>
  <c r="P13" i="47"/>
  <c r="G13" i="47"/>
  <c r="F13" i="47"/>
  <c r="I12" i="47"/>
  <c r="H12" i="47"/>
  <c r="G12" i="47"/>
  <c r="F12" i="47"/>
  <c r="H13" i="47" s="1"/>
  <c r="T11" i="47"/>
  <c r="P11" i="47"/>
  <c r="L11" i="47"/>
  <c r="T9" i="47"/>
  <c r="P9" i="47"/>
  <c r="L9" i="47"/>
  <c r="T7" i="47"/>
  <c r="P7" i="47"/>
  <c r="L7" i="47"/>
  <c r="H7" i="47"/>
  <c r="T5" i="47"/>
  <c r="P5" i="47"/>
  <c r="L5" i="47"/>
  <c r="H5" i="47"/>
  <c r="V4" i="46"/>
  <c r="X4" i="46"/>
  <c r="Z4" i="46" s="1"/>
  <c r="Y4" i="46"/>
  <c r="W4" i="46"/>
  <c r="P9" i="46"/>
  <c r="L9" i="46"/>
  <c r="V20" i="54"/>
  <c r="W20" i="54"/>
  <c r="L9" i="53"/>
  <c r="K17" i="55"/>
  <c r="J17" i="55"/>
  <c r="G17" i="55"/>
  <c r="F17" i="55"/>
  <c r="K16" i="55"/>
  <c r="J16" i="55"/>
  <c r="L17" i="55" s="1"/>
  <c r="G16" i="55"/>
  <c r="F16" i="55"/>
  <c r="H17" i="55" s="1"/>
  <c r="P13" i="55"/>
  <c r="G13" i="55"/>
  <c r="F13" i="55"/>
  <c r="G12" i="55"/>
  <c r="F12" i="55"/>
  <c r="H13" i="55" s="1"/>
  <c r="P9" i="55"/>
  <c r="L9" i="55"/>
  <c r="P5" i="55"/>
  <c r="L5" i="55"/>
  <c r="H5" i="55"/>
  <c r="K17" i="54"/>
  <c r="J17" i="54"/>
  <c r="G17" i="54"/>
  <c r="F17" i="54"/>
  <c r="K16" i="54"/>
  <c r="J16" i="54"/>
  <c r="L17" i="54" s="1"/>
  <c r="I16" i="54"/>
  <c r="H16" i="54"/>
  <c r="G16" i="54"/>
  <c r="F16" i="54"/>
  <c r="H17" i="54" s="1"/>
  <c r="P13" i="54"/>
  <c r="G13" i="54"/>
  <c r="F13" i="54"/>
  <c r="G12" i="54"/>
  <c r="F12" i="54"/>
  <c r="H13" i="54" s="1"/>
  <c r="P9" i="54"/>
  <c r="L9" i="54"/>
  <c r="P5" i="54"/>
  <c r="L5" i="54"/>
  <c r="H5" i="54"/>
  <c r="G9" i="27"/>
  <c r="F9" i="27"/>
  <c r="I8" i="27"/>
  <c r="H8" i="27"/>
  <c r="G8" i="27"/>
  <c r="F8" i="27"/>
  <c r="H9" i="27" s="1"/>
  <c r="L7" i="27"/>
  <c r="L5" i="27"/>
  <c r="H5" i="27"/>
  <c r="K19" i="52" l="1"/>
  <c r="J19" i="52"/>
  <c r="G19" i="52"/>
  <c r="F19" i="52"/>
  <c r="M18" i="52"/>
  <c r="L18" i="52"/>
  <c r="K18" i="52"/>
  <c r="L19" i="52" s="1"/>
  <c r="J18" i="52"/>
  <c r="I18" i="52"/>
  <c r="H18" i="52"/>
  <c r="G18" i="52"/>
  <c r="H19" i="52" s="1"/>
  <c r="F18" i="52"/>
  <c r="K17" i="52"/>
  <c r="J17" i="52"/>
  <c r="G17" i="52"/>
  <c r="F17" i="52"/>
  <c r="M16" i="52"/>
  <c r="L16" i="52"/>
  <c r="K16" i="52"/>
  <c r="J16" i="52"/>
  <c r="L17" i="52" s="1"/>
  <c r="I16" i="52"/>
  <c r="H16" i="52"/>
  <c r="G16" i="52"/>
  <c r="F16" i="52"/>
  <c r="H17" i="52" s="1"/>
  <c r="P15" i="52"/>
  <c r="G15" i="52"/>
  <c r="F15" i="52"/>
  <c r="I14" i="52"/>
  <c r="H14" i="52"/>
  <c r="G14" i="52"/>
  <c r="F14" i="52"/>
  <c r="H15" i="52" s="1"/>
  <c r="P13" i="52"/>
  <c r="G13" i="52"/>
  <c r="F13" i="52"/>
  <c r="I12" i="52"/>
  <c r="H12" i="52"/>
  <c r="G12" i="52"/>
  <c r="F12" i="52"/>
  <c r="H13" i="52" s="1"/>
  <c r="P11" i="52"/>
  <c r="L11" i="52"/>
  <c r="P9" i="52"/>
  <c r="L9" i="52"/>
  <c r="P7" i="52"/>
  <c r="L7" i="52"/>
  <c r="H7" i="52"/>
  <c r="P5" i="52"/>
  <c r="L5" i="52"/>
  <c r="H5" i="52"/>
  <c r="G9" i="8"/>
  <c r="F9" i="8"/>
  <c r="I8" i="8"/>
  <c r="H8" i="8"/>
  <c r="H9" i="8" s="1"/>
  <c r="G8" i="8"/>
  <c r="F8" i="8"/>
  <c r="L7" i="8"/>
  <c r="L5" i="8"/>
  <c r="H5" i="8"/>
  <c r="O21" i="55" l="1"/>
  <c r="N21" i="55"/>
  <c r="K21" i="55"/>
  <c r="J21" i="55"/>
  <c r="G21" i="55"/>
  <c r="F21" i="55"/>
  <c r="C21" i="55"/>
  <c r="B21" i="55"/>
  <c r="O20" i="55"/>
  <c r="N20" i="55"/>
  <c r="K20" i="55"/>
  <c r="J20" i="55"/>
  <c r="G20" i="55"/>
  <c r="F20" i="55"/>
  <c r="C20" i="55"/>
  <c r="B20" i="55"/>
  <c r="Y18" i="55"/>
  <c r="X18" i="55"/>
  <c r="T17" i="55"/>
  <c r="C17" i="55"/>
  <c r="B17" i="55"/>
  <c r="Y16" i="55"/>
  <c r="C16" i="55"/>
  <c r="B16" i="55"/>
  <c r="Y14" i="55"/>
  <c r="T13" i="55"/>
  <c r="C13" i="55"/>
  <c r="B13" i="55"/>
  <c r="Y12" i="55"/>
  <c r="X12" i="55"/>
  <c r="C12" i="55"/>
  <c r="B12" i="55"/>
  <c r="Y10" i="55"/>
  <c r="T9" i="55"/>
  <c r="C9" i="55"/>
  <c r="B9" i="55"/>
  <c r="X8" i="55"/>
  <c r="C8" i="55"/>
  <c r="B8" i="55"/>
  <c r="V6" i="55"/>
  <c r="Y6" i="55"/>
  <c r="X6" i="55"/>
  <c r="T5" i="55"/>
  <c r="V4" i="55" s="1"/>
  <c r="AE4" i="55"/>
  <c r="AD4" i="55"/>
  <c r="Y4" i="55"/>
  <c r="X4" i="55"/>
  <c r="Z4" i="55" s="1"/>
  <c r="O21" i="54"/>
  <c r="N21" i="54"/>
  <c r="K21" i="54"/>
  <c r="J21" i="54"/>
  <c r="G21" i="54"/>
  <c r="F21" i="54"/>
  <c r="C21" i="54"/>
  <c r="B21" i="54"/>
  <c r="O20" i="54"/>
  <c r="N20" i="54"/>
  <c r="K20" i="54"/>
  <c r="L21" i="54" s="1"/>
  <c r="J20" i="54"/>
  <c r="G20" i="54"/>
  <c r="F20" i="54"/>
  <c r="C20" i="54"/>
  <c r="B20" i="54"/>
  <c r="T17" i="54"/>
  <c r="C17" i="54"/>
  <c r="B17" i="54"/>
  <c r="E16" i="54"/>
  <c r="Y16" i="54" s="1"/>
  <c r="D16" i="54"/>
  <c r="C16" i="54"/>
  <c r="B16" i="54"/>
  <c r="Y14" i="54"/>
  <c r="X14" i="54"/>
  <c r="T13" i="54"/>
  <c r="C13" i="54"/>
  <c r="B13" i="54"/>
  <c r="E12" i="54"/>
  <c r="D12" i="54"/>
  <c r="C12" i="54"/>
  <c r="B12" i="54"/>
  <c r="AD12" i="54" s="1"/>
  <c r="T9" i="54"/>
  <c r="C9" i="54"/>
  <c r="B9" i="54"/>
  <c r="E8" i="54"/>
  <c r="Y8" i="54" s="1"/>
  <c r="D8" i="54"/>
  <c r="X8" i="54" s="1"/>
  <c r="C8" i="54"/>
  <c r="B8" i="54"/>
  <c r="V6" i="54"/>
  <c r="Y6" i="54"/>
  <c r="X6" i="54"/>
  <c r="T5" i="54"/>
  <c r="V4" i="54" s="1"/>
  <c r="AE4" i="54"/>
  <c r="AD4" i="54"/>
  <c r="Y4" i="54"/>
  <c r="AA4" i="54" s="1"/>
  <c r="X4" i="54"/>
  <c r="Z4" i="54" s="1"/>
  <c r="W4" i="55" l="1"/>
  <c r="AA4" i="55"/>
  <c r="AG4" i="55" s="1"/>
  <c r="AF4" i="55"/>
  <c r="X20" i="55"/>
  <c r="AD12" i="55"/>
  <c r="X14" i="55"/>
  <c r="Z12" i="55" s="1"/>
  <c r="Y8" i="55"/>
  <c r="AA8" i="55" s="1"/>
  <c r="AE12" i="55"/>
  <c r="D17" i="55"/>
  <c r="X16" i="55"/>
  <c r="Z16" i="55" s="1"/>
  <c r="AD8" i="55"/>
  <c r="AE8" i="55"/>
  <c r="V10" i="55"/>
  <c r="D13" i="55"/>
  <c r="AE16" i="55"/>
  <c r="Y20" i="55"/>
  <c r="AA20" i="55" s="1"/>
  <c r="V18" i="55"/>
  <c r="AE20" i="55"/>
  <c r="H21" i="55"/>
  <c r="L21" i="55"/>
  <c r="P21" i="55"/>
  <c r="X18" i="54"/>
  <c r="Y18" i="54"/>
  <c r="P21" i="54"/>
  <c r="AE20" i="54"/>
  <c r="X20" i="54"/>
  <c r="AA16" i="54"/>
  <c r="AG4" i="54"/>
  <c r="X12" i="54"/>
  <c r="Z12" i="54" s="1"/>
  <c r="V10" i="54"/>
  <c r="V14" i="54"/>
  <c r="D17" i="54"/>
  <c r="V16" i="54" s="1"/>
  <c r="H21" i="54"/>
  <c r="AE8" i="54"/>
  <c r="Y10" i="54"/>
  <c r="AA8" i="54" s="1"/>
  <c r="AE16" i="54"/>
  <c r="AF16" i="54" s="1"/>
  <c r="V18" i="54"/>
  <c r="Y20" i="54"/>
  <c r="AF4" i="54"/>
  <c r="AE12" i="54"/>
  <c r="AF12" i="54" s="1"/>
  <c r="AD16" i="54"/>
  <c r="D21" i="54"/>
  <c r="AA16" i="55"/>
  <c r="AA12" i="55"/>
  <c r="V16" i="55"/>
  <c r="V12" i="55"/>
  <c r="V14" i="55"/>
  <c r="D21" i="55"/>
  <c r="D9" i="55"/>
  <c r="V8" i="55" s="1"/>
  <c r="AD16" i="55"/>
  <c r="X10" i="55"/>
  <c r="Z8" i="55" s="1"/>
  <c r="AD20" i="55"/>
  <c r="W4" i="54"/>
  <c r="V12" i="54"/>
  <c r="D9" i="54"/>
  <c r="V8" i="54" s="1"/>
  <c r="Y12" i="54"/>
  <c r="AA12" i="54" s="1"/>
  <c r="X16" i="54"/>
  <c r="Z16" i="54" s="1"/>
  <c r="X10" i="54"/>
  <c r="Z8" i="54" s="1"/>
  <c r="D13" i="54"/>
  <c r="AD20" i="54"/>
  <c r="AD8" i="54"/>
  <c r="O21" i="53"/>
  <c r="N21" i="53"/>
  <c r="K21" i="53"/>
  <c r="J21" i="53"/>
  <c r="G21" i="53"/>
  <c r="F21" i="53"/>
  <c r="O20" i="53"/>
  <c r="N20" i="53"/>
  <c r="P21" i="53" s="1"/>
  <c r="K20" i="53"/>
  <c r="J20" i="53"/>
  <c r="L21" i="53" s="1"/>
  <c r="G20" i="53"/>
  <c r="F20" i="53"/>
  <c r="X18" i="53"/>
  <c r="T17" i="53"/>
  <c r="K17" i="53"/>
  <c r="J17" i="53"/>
  <c r="G17" i="53"/>
  <c r="F17" i="53"/>
  <c r="C17" i="53"/>
  <c r="B17" i="53"/>
  <c r="K16" i="53"/>
  <c r="J16" i="53"/>
  <c r="I16" i="53"/>
  <c r="H16" i="53"/>
  <c r="G16" i="53"/>
  <c r="F16" i="53"/>
  <c r="C16" i="53"/>
  <c r="B16" i="53"/>
  <c r="Y14" i="53"/>
  <c r="T13" i="53"/>
  <c r="P13" i="53"/>
  <c r="G13" i="53"/>
  <c r="F13" i="53"/>
  <c r="C13" i="53"/>
  <c r="B13" i="53"/>
  <c r="I12" i="53"/>
  <c r="H12" i="53"/>
  <c r="G12" i="53"/>
  <c r="F12" i="53"/>
  <c r="C12" i="53"/>
  <c r="B12" i="53"/>
  <c r="Y10" i="53"/>
  <c r="T9" i="53"/>
  <c r="P9" i="53"/>
  <c r="C9" i="53"/>
  <c r="B9" i="53"/>
  <c r="AE8" i="53"/>
  <c r="X8" i="53"/>
  <c r="C8" i="53"/>
  <c r="B8" i="53"/>
  <c r="P5" i="53"/>
  <c r="L5" i="53"/>
  <c r="H5" i="53"/>
  <c r="AE4" i="53"/>
  <c r="AD4" i="53"/>
  <c r="Y4" i="53"/>
  <c r="X4" i="53"/>
  <c r="Z4" i="53" s="1"/>
  <c r="X20" i="53" l="1"/>
  <c r="Y20" i="53"/>
  <c r="AA20" i="53" s="1"/>
  <c r="AE20" i="53"/>
  <c r="H21" i="53"/>
  <c r="D17" i="53"/>
  <c r="Y12" i="53"/>
  <c r="AA12" i="53" s="1"/>
  <c r="AF4" i="53"/>
  <c r="V4" i="53"/>
  <c r="W4" i="53" s="1"/>
  <c r="D13" i="53"/>
  <c r="AA4" i="53"/>
  <c r="AG4" i="53" s="1"/>
  <c r="AD8" i="53"/>
  <c r="AF8" i="53" s="1"/>
  <c r="H13" i="53"/>
  <c r="AE12" i="53"/>
  <c r="Y18" i="53"/>
  <c r="V18" i="53"/>
  <c r="AE16" i="53"/>
  <c r="L17" i="53"/>
  <c r="Y16" i="53"/>
  <c r="AA16" i="53" s="1"/>
  <c r="AD12" i="53"/>
  <c r="X12" i="53"/>
  <c r="X14" i="53"/>
  <c r="X16" i="53"/>
  <c r="Z16" i="53" s="1"/>
  <c r="H17" i="53"/>
  <c r="AF12" i="55"/>
  <c r="W16" i="55"/>
  <c r="W8" i="55"/>
  <c r="W12" i="55"/>
  <c r="Z20" i="55"/>
  <c r="AG20" i="55" s="1"/>
  <c r="AG16" i="55"/>
  <c r="AG12" i="55"/>
  <c r="V20" i="55"/>
  <c r="W20" i="55" s="1"/>
  <c r="AF20" i="55"/>
  <c r="AG8" i="55"/>
  <c r="AF8" i="55"/>
  <c r="AF16" i="55"/>
  <c r="AG8" i="54"/>
  <c r="W12" i="54"/>
  <c r="AF20" i="54"/>
  <c r="AG12" i="54"/>
  <c r="AA20" i="54"/>
  <c r="Z20" i="54"/>
  <c r="W8" i="54"/>
  <c r="W16" i="54"/>
  <c r="AF8" i="54"/>
  <c r="AG16" i="54"/>
  <c r="V10" i="53"/>
  <c r="Y8" i="53"/>
  <c r="AA8" i="53" s="1"/>
  <c r="V14" i="53"/>
  <c r="D9" i="53"/>
  <c r="V8" i="53" s="1"/>
  <c r="W8" i="53" s="1"/>
  <c r="AD16" i="53"/>
  <c r="X10" i="53"/>
  <c r="Z8" i="53" s="1"/>
  <c r="AD20" i="53"/>
  <c r="Z20" i="53" l="1"/>
  <c r="AG20" i="53" s="1"/>
  <c r="V20" i="53"/>
  <c r="W20" i="53" s="1"/>
  <c r="AF20" i="53"/>
  <c r="AF16" i="53"/>
  <c r="AG16" i="53"/>
  <c r="V16" i="53"/>
  <c r="W16" i="53" s="1"/>
  <c r="AF12" i="53"/>
  <c r="V12" i="53"/>
  <c r="W12" i="53" s="1"/>
  <c r="AG8" i="53"/>
  <c r="Z12" i="53"/>
  <c r="AG12" i="53" s="1"/>
  <c r="AG20" i="54"/>
  <c r="Y22" i="46"/>
  <c r="O21" i="46"/>
  <c r="N21" i="46"/>
  <c r="K21" i="46"/>
  <c r="J21" i="46"/>
  <c r="G21" i="46"/>
  <c r="F21" i="46"/>
  <c r="H21" i="46" s="1"/>
  <c r="C21" i="46"/>
  <c r="B21" i="46"/>
  <c r="O20" i="46"/>
  <c r="N20" i="46"/>
  <c r="K20" i="46"/>
  <c r="J20" i="46"/>
  <c r="G20" i="46"/>
  <c r="F20" i="46"/>
  <c r="C20" i="46"/>
  <c r="B20" i="46"/>
  <c r="D21" i="46" s="1"/>
  <c r="T17" i="46"/>
  <c r="K17" i="46"/>
  <c r="J17" i="46"/>
  <c r="G17" i="46"/>
  <c r="F17" i="46"/>
  <c r="L17" i="46"/>
  <c r="K16" i="46"/>
  <c r="J16" i="46"/>
  <c r="G16" i="46"/>
  <c r="F16" i="46"/>
  <c r="X14" i="46"/>
  <c r="Y14" i="46"/>
  <c r="T13" i="46"/>
  <c r="P13" i="46"/>
  <c r="G13" i="46"/>
  <c r="F13" i="46"/>
  <c r="C13" i="46"/>
  <c r="B13" i="46"/>
  <c r="I12" i="46"/>
  <c r="H12" i="46"/>
  <c r="G12" i="46"/>
  <c r="F12" i="46"/>
  <c r="C12" i="46"/>
  <c r="B12" i="46"/>
  <c r="Y10" i="46"/>
  <c r="V10" i="46"/>
  <c r="T9" i="46"/>
  <c r="C9" i="46"/>
  <c r="B9" i="46"/>
  <c r="X8" i="46"/>
  <c r="C8" i="46"/>
  <c r="B8" i="46"/>
  <c r="T5" i="46"/>
  <c r="L5" i="46"/>
  <c r="H5" i="46"/>
  <c r="AE4" i="46"/>
  <c r="AD4" i="46"/>
  <c r="AA4" i="46"/>
  <c r="O23" i="47"/>
  <c r="N23" i="47"/>
  <c r="K23" i="47"/>
  <c r="J23" i="47"/>
  <c r="G23" i="47"/>
  <c r="F23" i="47"/>
  <c r="C23" i="47"/>
  <c r="B23" i="47"/>
  <c r="Q22" i="47"/>
  <c r="P22" i="47"/>
  <c r="O22" i="47"/>
  <c r="N22" i="47"/>
  <c r="M22" i="47"/>
  <c r="L23" i="47" s="1"/>
  <c r="L22" i="47"/>
  <c r="K22" i="47"/>
  <c r="J22" i="47"/>
  <c r="I22" i="47"/>
  <c r="H22" i="47"/>
  <c r="G22" i="47"/>
  <c r="F22" i="47"/>
  <c r="E22" i="47"/>
  <c r="D22" i="47"/>
  <c r="C22" i="47"/>
  <c r="B22" i="47"/>
  <c r="O21" i="47"/>
  <c r="N21" i="47"/>
  <c r="K21" i="47"/>
  <c r="J21" i="47"/>
  <c r="G21" i="47"/>
  <c r="F21" i="47"/>
  <c r="C21" i="47"/>
  <c r="B21" i="47"/>
  <c r="Q20" i="47"/>
  <c r="P20" i="47"/>
  <c r="O20" i="47"/>
  <c r="N20" i="47"/>
  <c r="M20" i="47"/>
  <c r="L20" i="47"/>
  <c r="K20" i="47"/>
  <c r="J20" i="47"/>
  <c r="I20" i="47"/>
  <c r="H20" i="47"/>
  <c r="G20" i="47"/>
  <c r="F20" i="47"/>
  <c r="E20" i="47"/>
  <c r="D20" i="47"/>
  <c r="C20" i="47"/>
  <c r="B20" i="47"/>
  <c r="X18" i="47"/>
  <c r="C19" i="47"/>
  <c r="B19" i="47"/>
  <c r="E18" i="47"/>
  <c r="Y18" i="47" s="1"/>
  <c r="D18" i="47"/>
  <c r="C18" i="47"/>
  <c r="B18" i="47"/>
  <c r="C17" i="47"/>
  <c r="B17" i="47"/>
  <c r="E16" i="47"/>
  <c r="Y16" i="47" s="1"/>
  <c r="AA16" i="47" s="1"/>
  <c r="D16" i="47"/>
  <c r="C16" i="47"/>
  <c r="B16" i="47"/>
  <c r="C15" i="47"/>
  <c r="B15" i="47"/>
  <c r="E14" i="47"/>
  <c r="Y14" i="47" s="1"/>
  <c r="D14" i="47"/>
  <c r="C14" i="47"/>
  <c r="B14" i="47"/>
  <c r="X14" i="47" s="1"/>
  <c r="C13" i="47"/>
  <c r="B13" i="47"/>
  <c r="E12" i="47"/>
  <c r="D12" i="47"/>
  <c r="X12" i="47" s="1"/>
  <c r="Z12" i="47" s="1"/>
  <c r="C12" i="47"/>
  <c r="B12" i="47"/>
  <c r="C11" i="47"/>
  <c r="B11" i="47"/>
  <c r="E10" i="47"/>
  <c r="D10" i="47"/>
  <c r="C10" i="47"/>
  <c r="Y10" i="47" s="1"/>
  <c r="B10" i="47"/>
  <c r="D11" i="47" s="1"/>
  <c r="V10" i="47" s="1"/>
  <c r="C9" i="47"/>
  <c r="B9" i="47"/>
  <c r="E8" i="47"/>
  <c r="Y8" i="47" s="1"/>
  <c r="D8" i="47"/>
  <c r="X8" i="47" s="1"/>
  <c r="C8" i="47"/>
  <c r="B8" i="47"/>
  <c r="V6" i="47"/>
  <c r="Y6" i="47"/>
  <c r="X6" i="47"/>
  <c r="V4" i="47"/>
  <c r="AE4" i="47"/>
  <c r="AD4" i="47"/>
  <c r="AF4" i="47" s="1"/>
  <c r="Y4" i="47"/>
  <c r="AA4" i="47" s="1"/>
  <c r="X4" i="47"/>
  <c r="Z4" i="47" s="1"/>
  <c r="O23" i="52"/>
  <c r="N23" i="52"/>
  <c r="K23" i="52"/>
  <c r="J23" i="52"/>
  <c r="G23" i="52"/>
  <c r="F23" i="52"/>
  <c r="C23" i="52"/>
  <c r="B23" i="52"/>
  <c r="Y22" i="52"/>
  <c r="Q22" i="52"/>
  <c r="P22" i="52"/>
  <c r="O22" i="52"/>
  <c r="N22" i="52"/>
  <c r="M22" i="52"/>
  <c r="L22" i="52"/>
  <c r="K22" i="52"/>
  <c r="J22" i="52"/>
  <c r="I22" i="52"/>
  <c r="H22" i="52"/>
  <c r="G22" i="52"/>
  <c r="F22" i="52"/>
  <c r="H23" i="52" s="1"/>
  <c r="E22" i="52"/>
  <c r="D22" i="52"/>
  <c r="C22" i="52"/>
  <c r="B22" i="52"/>
  <c r="D23" i="52" s="1"/>
  <c r="O21" i="52"/>
  <c r="N21" i="52"/>
  <c r="K21" i="52"/>
  <c r="J21" i="52"/>
  <c r="G21" i="52"/>
  <c r="F21" i="52"/>
  <c r="C21" i="52"/>
  <c r="B21" i="52"/>
  <c r="Q20" i="52"/>
  <c r="P20" i="52"/>
  <c r="O20" i="52"/>
  <c r="N20" i="52"/>
  <c r="P21" i="52" s="1"/>
  <c r="M20" i="52"/>
  <c r="L20" i="52"/>
  <c r="K20" i="52"/>
  <c r="J20" i="52"/>
  <c r="L21" i="52" s="1"/>
  <c r="I20" i="52"/>
  <c r="H20" i="52"/>
  <c r="G20" i="52"/>
  <c r="F20" i="52"/>
  <c r="H21" i="52" s="1"/>
  <c r="E20" i="52"/>
  <c r="D20" i="52"/>
  <c r="C20" i="52"/>
  <c r="B20" i="52"/>
  <c r="AE20" i="52" s="1"/>
  <c r="T19" i="52"/>
  <c r="C19" i="52"/>
  <c r="B19" i="52"/>
  <c r="X18" i="52"/>
  <c r="E18" i="52"/>
  <c r="D18" i="52"/>
  <c r="C18" i="52"/>
  <c r="D19" i="52" s="1"/>
  <c r="B18" i="52"/>
  <c r="T17" i="52"/>
  <c r="C17" i="52"/>
  <c r="Y16" i="52" s="1"/>
  <c r="B17" i="52"/>
  <c r="E16" i="52"/>
  <c r="D16" i="52"/>
  <c r="C16" i="52"/>
  <c r="B16" i="52"/>
  <c r="T15" i="52"/>
  <c r="C15" i="52"/>
  <c r="B15" i="52"/>
  <c r="E14" i="52"/>
  <c r="Y14" i="52" s="1"/>
  <c r="D14" i="52"/>
  <c r="C14" i="52"/>
  <c r="B14" i="52"/>
  <c r="T13" i="52"/>
  <c r="C13" i="52"/>
  <c r="B13" i="52"/>
  <c r="E12" i="52"/>
  <c r="D12" i="52"/>
  <c r="C12" i="52"/>
  <c r="Y12" i="52" s="1"/>
  <c r="B12" i="52"/>
  <c r="T11" i="52"/>
  <c r="C11" i="52"/>
  <c r="B11" i="52"/>
  <c r="E10" i="52"/>
  <c r="D10" i="52"/>
  <c r="C10" i="52"/>
  <c r="B10" i="52"/>
  <c r="T9" i="52"/>
  <c r="C9" i="52"/>
  <c r="B9" i="52"/>
  <c r="E8" i="52"/>
  <c r="D8" i="52"/>
  <c r="C8" i="52"/>
  <c r="B8" i="52"/>
  <c r="AD8" i="52" s="1"/>
  <c r="T7" i="52"/>
  <c r="V6" i="52" s="1"/>
  <c r="Y6" i="52"/>
  <c r="AA4" i="52" s="1"/>
  <c r="X6" i="52"/>
  <c r="T5" i="52"/>
  <c r="V4" i="52" s="1"/>
  <c r="W4" i="52" s="1"/>
  <c r="AE4" i="52"/>
  <c r="AD4" i="52"/>
  <c r="AF4" i="52" s="1"/>
  <c r="Z4" i="52"/>
  <c r="Y4" i="52"/>
  <c r="X4" i="52"/>
  <c r="K11" i="10"/>
  <c r="J11" i="10"/>
  <c r="G11" i="10"/>
  <c r="F11" i="10"/>
  <c r="C11" i="10"/>
  <c r="B11" i="10"/>
  <c r="M10" i="10"/>
  <c r="L10" i="10"/>
  <c r="K10" i="10"/>
  <c r="J10" i="10"/>
  <c r="L11" i="10" s="1"/>
  <c r="I10" i="10"/>
  <c r="H10" i="10"/>
  <c r="G10" i="10"/>
  <c r="F10" i="10"/>
  <c r="H11" i="10" s="1"/>
  <c r="E10" i="10"/>
  <c r="D10" i="10"/>
  <c r="C10" i="10"/>
  <c r="B10" i="10"/>
  <c r="W10" i="10" s="1"/>
  <c r="P9" i="10"/>
  <c r="C9" i="10"/>
  <c r="B9" i="10"/>
  <c r="E8" i="10"/>
  <c r="D8" i="10"/>
  <c r="C8" i="10"/>
  <c r="T8" i="10" s="1"/>
  <c r="B8" i="10"/>
  <c r="P7" i="10"/>
  <c r="C7" i="10"/>
  <c r="B7" i="10"/>
  <c r="E6" i="10"/>
  <c r="T6" i="10" s="1"/>
  <c r="D6" i="10"/>
  <c r="C6" i="10"/>
  <c r="B6" i="10"/>
  <c r="P5" i="10"/>
  <c r="X4" i="10"/>
  <c r="W4" i="10"/>
  <c r="T4" i="10"/>
  <c r="S4" i="10"/>
  <c r="Z4" i="10" s="1"/>
  <c r="R4" i="10"/>
  <c r="K11" i="13"/>
  <c r="J11" i="13"/>
  <c r="G11" i="13"/>
  <c r="F11" i="13"/>
  <c r="C11" i="13"/>
  <c r="B11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C9" i="13"/>
  <c r="B9" i="13"/>
  <c r="E8" i="13"/>
  <c r="T8" i="13" s="1"/>
  <c r="D8" i="13"/>
  <c r="W8" i="13" s="1"/>
  <c r="C8" i="13"/>
  <c r="B8" i="13"/>
  <c r="C7" i="13"/>
  <c r="B7" i="13"/>
  <c r="E6" i="13"/>
  <c r="T6" i="13" s="1"/>
  <c r="D6" i="13"/>
  <c r="C6" i="13"/>
  <c r="B6" i="13"/>
  <c r="X4" i="13"/>
  <c r="W4" i="13"/>
  <c r="T4" i="13"/>
  <c r="S4" i="13"/>
  <c r="R4" i="13"/>
  <c r="S6" i="13" l="1"/>
  <c r="Z6" i="13" s="1"/>
  <c r="Y4" i="13"/>
  <c r="D9" i="13"/>
  <c r="S8" i="13"/>
  <c r="Z8" i="13" s="1"/>
  <c r="W10" i="13"/>
  <c r="H11" i="13"/>
  <c r="L11" i="13"/>
  <c r="Z4" i="13"/>
  <c r="D7" i="13"/>
  <c r="T10" i="13"/>
  <c r="Y4" i="10"/>
  <c r="S6" i="10"/>
  <c r="Z6" i="10" s="1"/>
  <c r="W8" i="10"/>
  <c r="T10" i="10"/>
  <c r="D7" i="10"/>
  <c r="D9" i="10"/>
  <c r="S8" i="10"/>
  <c r="Z8" i="10" s="1"/>
  <c r="Y20" i="47"/>
  <c r="AA20" i="47" s="1"/>
  <c r="Y22" i="47"/>
  <c r="AG4" i="47"/>
  <c r="AE12" i="47"/>
  <c r="D17" i="47"/>
  <c r="V16" i="47" s="1"/>
  <c r="W16" i="47" s="1"/>
  <c r="D19" i="47"/>
  <c r="V18" i="47" s="1"/>
  <c r="D21" i="47"/>
  <c r="D23" i="47"/>
  <c r="H23" i="47"/>
  <c r="V22" i="47" s="1"/>
  <c r="P23" i="47"/>
  <c r="AE8" i="47"/>
  <c r="AD12" i="47"/>
  <c r="AF12" i="47" s="1"/>
  <c r="D15" i="47"/>
  <c r="AE16" i="47"/>
  <c r="AE20" i="47"/>
  <c r="L21" i="47"/>
  <c r="P21" i="47"/>
  <c r="V20" i="47" s="1"/>
  <c r="W20" i="47" s="1"/>
  <c r="AD16" i="47"/>
  <c r="X20" i="47"/>
  <c r="H21" i="47"/>
  <c r="Y20" i="46"/>
  <c r="AA20" i="46" s="1"/>
  <c r="P21" i="46"/>
  <c r="L21" i="46"/>
  <c r="H13" i="46"/>
  <c r="AD16" i="46"/>
  <c r="Y16" i="46"/>
  <c r="AA16" i="46" s="1"/>
  <c r="H17" i="46"/>
  <c r="V16" i="46" s="1"/>
  <c r="AE16" i="46"/>
  <c r="AE20" i="46"/>
  <c r="X20" i="46"/>
  <c r="AE12" i="46"/>
  <c r="AD12" i="46"/>
  <c r="X12" i="46"/>
  <c r="Z12" i="46" s="1"/>
  <c r="AG4" i="46"/>
  <c r="Y8" i="46"/>
  <c r="AA8" i="46" s="1"/>
  <c r="AF4" i="46"/>
  <c r="AE8" i="46"/>
  <c r="AA12" i="52"/>
  <c r="AD12" i="52"/>
  <c r="AE12" i="52"/>
  <c r="D15" i="52"/>
  <c r="X14" i="52"/>
  <c r="X8" i="52"/>
  <c r="Y10" i="52"/>
  <c r="D17" i="52"/>
  <c r="X16" i="52"/>
  <c r="Z16" i="52" s="1"/>
  <c r="X20" i="52"/>
  <c r="X22" i="52"/>
  <c r="L23" i="52"/>
  <c r="AE8" i="52"/>
  <c r="D11" i="52"/>
  <c r="V10" i="52" s="1"/>
  <c r="D13" i="52"/>
  <c r="V12" i="52" s="1"/>
  <c r="W12" i="52" s="1"/>
  <c r="X12" i="52"/>
  <c r="AE16" i="52"/>
  <c r="Y18" i="52"/>
  <c r="AA16" i="52" s="1"/>
  <c r="AG16" i="52" s="1"/>
  <c r="Y20" i="52"/>
  <c r="AA20" i="52" s="1"/>
  <c r="V22" i="46"/>
  <c r="V20" i="46"/>
  <c r="V14" i="46"/>
  <c r="D9" i="46"/>
  <c r="V8" i="46" s="1"/>
  <c r="W8" i="46" s="1"/>
  <c r="Y12" i="46"/>
  <c r="AA12" i="46" s="1"/>
  <c r="X16" i="46"/>
  <c r="Z16" i="46" s="1"/>
  <c r="X10" i="46"/>
  <c r="Z8" i="46" s="1"/>
  <c r="D13" i="46"/>
  <c r="AD20" i="46"/>
  <c r="AD8" i="46"/>
  <c r="X22" i="46"/>
  <c r="AA8" i="47"/>
  <c r="W4" i="47"/>
  <c r="V12" i="47"/>
  <c r="V14" i="47"/>
  <c r="AF16" i="47"/>
  <c r="D9" i="47"/>
  <c r="V8" i="47" s="1"/>
  <c r="W8" i="47" s="1"/>
  <c r="Y12" i="47"/>
  <c r="AA12" i="47" s="1"/>
  <c r="AG12" i="47" s="1"/>
  <c r="X16" i="47"/>
  <c r="Z16" i="47" s="1"/>
  <c r="AG16" i="47" s="1"/>
  <c r="X10" i="47"/>
  <c r="Z8" i="47" s="1"/>
  <c r="D13" i="47"/>
  <c r="AD20" i="47"/>
  <c r="AF20" i="47" s="1"/>
  <c r="AD8" i="47"/>
  <c r="AF8" i="47" s="1"/>
  <c r="X22" i="47"/>
  <c r="AF8" i="52"/>
  <c r="V16" i="52"/>
  <c r="AG4" i="52"/>
  <c r="V18" i="52"/>
  <c r="Y8" i="52"/>
  <c r="V14" i="52"/>
  <c r="D21" i="52"/>
  <c r="V20" i="52" s="1"/>
  <c r="W20" i="52" s="1"/>
  <c r="P23" i="52"/>
  <c r="V22" i="52" s="1"/>
  <c r="D9" i="52"/>
  <c r="V8" i="52" s="1"/>
  <c r="AD16" i="52"/>
  <c r="AF16" i="52" s="1"/>
  <c r="X10" i="52"/>
  <c r="Z8" i="52" s="1"/>
  <c r="AD20" i="52"/>
  <c r="AF20" i="52" s="1"/>
  <c r="R6" i="10"/>
  <c r="R8" i="10"/>
  <c r="X10" i="10"/>
  <c r="Y10" i="10" s="1"/>
  <c r="W6" i="10"/>
  <c r="Y6" i="10" s="1"/>
  <c r="S10" i="10"/>
  <c r="D11" i="10"/>
  <c r="R10" i="10" s="1"/>
  <c r="X6" i="10"/>
  <c r="X8" i="10"/>
  <c r="Y8" i="10" s="1"/>
  <c r="R6" i="13"/>
  <c r="R8" i="13"/>
  <c r="X10" i="13"/>
  <c r="Y10" i="13" s="1"/>
  <c r="W6" i="13"/>
  <c r="Y6" i="13" s="1"/>
  <c r="S10" i="13"/>
  <c r="Z10" i="13" s="1"/>
  <c r="D11" i="13"/>
  <c r="R10" i="13" s="1"/>
  <c r="X6" i="13"/>
  <c r="X8" i="13"/>
  <c r="Y8" i="13" s="1"/>
  <c r="P9" i="8"/>
  <c r="P7" i="8"/>
  <c r="P5" i="8"/>
  <c r="L7" i="32"/>
  <c r="L5" i="32"/>
  <c r="H5" i="32"/>
  <c r="P9" i="12"/>
  <c r="G9" i="12"/>
  <c r="F9" i="12"/>
  <c r="I8" i="12"/>
  <c r="H8" i="12"/>
  <c r="G8" i="12"/>
  <c r="F8" i="12"/>
  <c r="P7" i="12"/>
  <c r="L7" i="12"/>
  <c r="P5" i="12"/>
  <c r="L5" i="12"/>
  <c r="H5" i="12"/>
  <c r="Z10" i="10" l="1"/>
  <c r="W12" i="47"/>
  <c r="Z20" i="47"/>
  <c r="AG20" i="47" s="1"/>
  <c r="AG8" i="47"/>
  <c r="W20" i="46"/>
  <c r="W16" i="46"/>
  <c r="AF20" i="46"/>
  <c r="Z20" i="46"/>
  <c r="AG20" i="46" s="1"/>
  <c r="AF16" i="46"/>
  <c r="V12" i="46"/>
  <c r="W12" i="46" s="1"/>
  <c r="AG16" i="46"/>
  <c r="AF12" i="46"/>
  <c r="AG12" i="46"/>
  <c r="AF8" i="46"/>
  <c r="AG8" i="46"/>
  <c r="Z20" i="52"/>
  <c r="AG20" i="52" s="1"/>
  <c r="AF12" i="52"/>
  <c r="W8" i="52"/>
  <c r="AA8" i="52"/>
  <c r="AG8" i="52" s="1"/>
  <c r="Z12" i="52"/>
  <c r="AG12" i="52" s="1"/>
  <c r="W16" i="52"/>
  <c r="H9" i="12"/>
  <c r="K11" i="2"/>
  <c r="J11" i="2"/>
  <c r="G11" i="2"/>
  <c r="F11" i="2"/>
  <c r="M10" i="2"/>
  <c r="L10" i="2"/>
  <c r="K10" i="2"/>
  <c r="J10" i="2"/>
  <c r="I10" i="2"/>
  <c r="H10" i="2"/>
  <c r="G10" i="2"/>
  <c r="F10" i="2"/>
  <c r="P9" i="2"/>
  <c r="G9" i="2"/>
  <c r="F9" i="2"/>
  <c r="I8" i="2"/>
  <c r="H8" i="2"/>
  <c r="G8" i="2"/>
  <c r="F8" i="2"/>
  <c r="P7" i="2"/>
  <c r="L7" i="2"/>
  <c r="P5" i="2"/>
  <c r="L5" i="2"/>
  <c r="H5" i="2"/>
  <c r="H11" i="2" l="1"/>
  <c r="L11" i="2"/>
  <c r="H9" i="2"/>
  <c r="L7" i="3" l="1"/>
  <c r="L5" i="3"/>
  <c r="H5" i="3"/>
  <c r="L7" i="31" l="1"/>
  <c r="L5" i="31"/>
  <c r="H5" i="31"/>
  <c r="L7" i="22"/>
  <c r="L5" i="22"/>
  <c r="H5" i="22"/>
  <c r="P9" i="11"/>
  <c r="L7" i="11"/>
  <c r="L5" i="11"/>
  <c r="H5" i="11"/>
  <c r="P9" i="4"/>
  <c r="P7" i="4"/>
  <c r="P5" i="4"/>
  <c r="P7" i="1"/>
  <c r="L7" i="1"/>
  <c r="P5" i="1"/>
  <c r="L5" i="1"/>
  <c r="H5" i="1"/>
  <c r="K11" i="33" l="1"/>
  <c r="J11" i="33"/>
  <c r="G11" i="33"/>
  <c r="F11" i="33"/>
  <c r="C11" i="33"/>
  <c r="B11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C9" i="33"/>
  <c r="B9" i="33"/>
  <c r="E8" i="33"/>
  <c r="D8" i="33"/>
  <c r="C8" i="33"/>
  <c r="B8" i="33"/>
  <c r="C7" i="33"/>
  <c r="B7" i="33"/>
  <c r="E6" i="33"/>
  <c r="D6" i="33"/>
  <c r="C6" i="33"/>
  <c r="B6" i="33"/>
  <c r="X4" i="33"/>
  <c r="W4" i="33"/>
  <c r="T4" i="33"/>
  <c r="S4" i="33"/>
  <c r="R4" i="33"/>
  <c r="K11" i="32"/>
  <c r="J11" i="32"/>
  <c r="G11" i="32"/>
  <c r="F11" i="32"/>
  <c r="C11" i="32"/>
  <c r="B11" i="32"/>
  <c r="K10" i="32"/>
  <c r="J10" i="32"/>
  <c r="G10" i="32"/>
  <c r="F10" i="32"/>
  <c r="C10" i="32"/>
  <c r="B10" i="32"/>
  <c r="P9" i="32"/>
  <c r="G9" i="32"/>
  <c r="F9" i="32"/>
  <c r="C9" i="32"/>
  <c r="B9" i="32"/>
  <c r="G8" i="32"/>
  <c r="F8" i="32"/>
  <c r="C8" i="32"/>
  <c r="B8" i="32"/>
  <c r="P7" i="32"/>
  <c r="C7" i="32"/>
  <c r="B7" i="32"/>
  <c r="C6" i="32"/>
  <c r="B6" i="32"/>
  <c r="P5" i="32"/>
  <c r="R4" i="32" s="1"/>
  <c r="X4" i="32"/>
  <c r="W4" i="32"/>
  <c r="T4" i="32"/>
  <c r="S4" i="32"/>
  <c r="K11" i="31"/>
  <c r="J11" i="31"/>
  <c r="G11" i="31"/>
  <c r="F11" i="31"/>
  <c r="C11" i="31"/>
  <c r="B11" i="31"/>
  <c r="K10" i="31"/>
  <c r="J10" i="31"/>
  <c r="G10" i="31"/>
  <c r="F10" i="31"/>
  <c r="C10" i="31"/>
  <c r="B10" i="31"/>
  <c r="P9" i="31"/>
  <c r="G9" i="31"/>
  <c r="F9" i="31"/>
  <c r="C9" i="31"/>
  <c r="B9" i="31"/>
  <c r="G8" i="31"/>
  <c r="F8" i="31"/>
  <c r="C8" i="31"/>
  <c r="B8" i="31"/>
  <c r="P7" i="31"/>
  <c r="C7" i="31"/>
  <c r="B7" i="31"/>
  <c r="C6" i="31"/>
  <c r="B6" i="31"/>
  <c r="P5" i="31"/>
  <c r="R4" i="31" s="1"/>
  <c r="X4" i="31"/>
  <c r="W4" i="31"/>
  <c r="T4" i="31"/>
  <c r="S4" i="31"/>
  <c r="K11" i="30"/>
  <c r="J11" i="30"/>
  <c r="G11" i="30"/>
  <c r="F11" i="30"/>
  <c r="C11" i="30"/>
  <c r="B11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C9" i="30"/>
  <c r="B9" i="30"/>
  <c r="E8" i="30"/>
  <c r="D8" i="30"/>
  <c r="S8" i="30" s="1"/>
  <c r="C8" i="30"/>
  <c r="B8" i="30"/>
  <c r="C7" i="30"/>
  <c r="B7" i="30"/>
  <c r="E6" i="30"/>
  <c r="D6" i="30"/>
  <c r="C6" i="30"/>
  <c r="B6" i="30"/>
  <c r="R4" i="30"/>
  <c r="X4" i="30"/>
  <c r="W4" i="30"/>
  <c r="T4" i="30"/>
  <c r="S4" i="30"/>
  <c r="K11" i="27"/>
  <c r="J11" i="27"/>
  <c r="G11" i="27"/>
  <c r="F11" i="27"/>
  <c r="C11" i="27"/>
  <c r="B11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P9" i="27"/>
  <c r="C9" i="27"/>
  <c r="T8" i="27" s="1"/>
  <c r="B9" i="27"/>
  <c r="E8" i="27"/>
  <c r="D8" i="27"/>
  <c r="C8" i="27"/>
  <c r="B8" i="27"/>
  <c r="P7" i="27"/>
  <c r="C7" i="27"/>
  <c r="B7" i="27"/>
  <c r="E6" i="27"/>
  <c r="T6" i="27" s="1"/>
  <c r="D6" i="27"/>
  <c r="C6" i="27"/>
  <c r="B6" i="27"/>
  <c r="P5" i="27"/>
  <c r="R4" i="27" s="1"/>
  <c r="X4" i="27"/>
  <c r="W4" i="27"/>
  <c r="T4" i="27"/>
  <c r="S4" i="27"/>
  <c r="Z4" i="27" s="1"/>
  <c r="K11" i="26"/>
  <c r="J11" i="26"/>
  <c r="G11" i="26"/>
  <c r="F11" i="26"/>
  <c r="C11" i="26"/>
  <c r="B11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C9" i="26"/>
  <c r="B9" i="26"/>
  <c r="E8" i="26"/>
  <c r="D8" i="26"/>
  <c r="C8" i="26"/>
  <c r="T8" i="26" s="1"/>
  <c r="B8" i="26"/>
  <c r="D9" i="26" s="1"/>
  <c r="C7" i="26"/>
  <c r="B7" i="26"/>
  <c r="E6" i="26"/>
  <c r="D6" i="26"/>
  <c r="C6" i="26"/>
  <c r="B6" i="26"/>
  <c r="X4" i="26"/>
  <c r="W4" i="26"/>
  <c r="T4" i="26"/>
  <c r="S4" i="26"/>
  <c r="R4" i="26"/>
  <c r="K11" i="25"/>
  <c r="J11" i="25"/>
  <c r="G11" i="25"/>
  <c r="F11" i="25"/>
  <c r="C11" i="25"/>
  <c r="B11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C9" i="25"/>
  <c r="B9" i="25"/>
  <c r="E8" i="25"/>
  <c r="D8" i="25"/>
  <c r="C8" i="25"/>
  <c r="B8" i="25"/>
  <c r="C7" i="25"/>
  <c r="B7" i="25"/>
  <c r="E6" i="25"/>
  <c r="D6" i="25"/>
  <c r="C6" i="25"/>
  <c r="B6" i="25"/>
  <c r="X4" i="25"/>
  <c r="W4" i="25"/>
  <c r="T4" i="25"/>
  <c r="S4" i="25"/>
  <c r="R4" i="25"/>
  <c r="K11" i="24"/>
  <c r="J11" i="24"/>
  <c r="G11" i="24"/>
  <c r="F11" i="24"/>
  <c r="C11" i="24"/>
  <c r="B11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C9" i="24"/>
  <c r="B9" i="24"/>
  <c r="E8" i="24"/>
  <c r="T8" i="24" s="1"/>
  <c r="D8" i="24"/>
  <c r="C8" i="24"/>
  <c r="B8" i="24"/>
  <c r="C7" i="24"/>
  <c r="B7" i="24"/>
  <c r="E6" i="24"/>
  <c r="D6" i="24"/>
  <c r="C6" i="24"/>
  <c r="B6" i="24"/>
  <c r="X4" i="24"/>
  <c r="W4" i="24"/>
  <c r="T4" i="24"/>
  <c r="S4" i="24"/>
  <c r="Z4" i="24" s="1"/>
  <c r="R4" i="24"/>
  <c r="K11" i="23"/>
  <c r="J11" i="23"/>
  <c r="G11" i="23"/>
  <c r="F11" i="23"/>
  <c r="C11" i="23"/>
  <c r="B11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C9" i="23"/>
  <c r="B9" i="23"/>
  <c r="E8" i="23"/>
  <c r="T8" i="23" s="1"/>
  <c r="D8" i="23"/>
  <c r="C8" i="23"/>
  <c r="B8" i="23"/>
  <c r="C7" i="23"/>
  <c r="B7" i="23"/>
  <c r="E6" i="23"/>
  <c r="T6" i="23" s="1"/>
  <c r="D6" i="23"/>
  <c r="C6" i="23"/>
  <c r="B6" i="23"/>
  <c r="X4" i="23"/>
  <c r="W4" i="23"/>
  <c r="T4" i="23"/>
  <c r="S4" i="23"/>
  <c r="R4" i="23"/>
  <c r="K11" i="22"/>
  <c r="J11" i="22"/>
  <c r="G11" i="22"/>
  <c r="F11" i="22"/>
  <c r="C11" i="22"/>
  <c r="B11" i="22"/>
  <c r="K10" i="22"/>
  <c r="J10" i="22"/>
  <c r="G10" i="22"/>
  <c r="F10" i="22"/>
  <c r="C10" i="22"/>
  <c r="B10" i="22"/>
  <c r="P9" i="22"/>
  <c r="G9" i="22"/>
  <c r="F9" i="22"/>
  <c r="C9" i="22"/>
  <c r="B9" i="22"/>
  <c r="G8" i="22"/>
  <c r="F8" i="22"/>
  <c r="C8" i="22"/>
  <c r="B8" i="22"/>
  <c r="P7" i="22"/>
  <c r="C7" i="22"/>
  <c r="B7" i="22"/>
  <c r="S6" i="22"/>
  <c r="C6" i="22"/>
  <c r="B6" i="22"/>
  <c r="P5" i="22"/>
  <c r="R4" i="22" s="1"/>
  <c r="X4" i="22"/>
  <c r="W4" i="22"/>
  <c r="T4" i="22"/>
  <c r="S4" i="22"/>
  <c r="O23" i="19"/>
  <c r="N23" i="19"/>
  <c r="K23" i="19"/>
  <c r="J23" i="19"/>
  <c r="G23" i="19"/>
  <c r="F23" i="19"/>
  <c r="C23" i="19"/>
  <c r="B23" i="19"/>
  <c r="Q22" i="19"/>
  <c r="P22" i="19"/>
  <c r="O22" i="19"/>
  <c r="N22" i="19"/>
  <c r="P23" i="19" s="1"/>
  <c r="M22" i="19"/>
  <c r="L22" i="19"/>
  <c r="K22" i="19"/>
  <c r="J22" i="19"/>
  <c r="I22" i="19"/>
  <c r="H22" i="19"/>
  <c r="G22" i="19"/>
  <c r="F22" i="19"/>
  <c r="H23" i="19" s="1"/>
  <c r="E22" i="19"/>
  <c r="D22" i="19"/>
  <c r="C22" i="19"/>
  <c r="B22" i="19"/>
  <c r="D23" i="19" s="1"/>
  <c r="O21" i="19"/>
  <c r="N21" i="19"/>
  <c r="K21" i="19"/>
  <c r="J21" i="19"/>
  <c r="G21" i="19"/>
  <c r="F21" i="19"/>
  <c r="C21" i="19"/>
  <c r="B21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D21" i="19" s="1"/>
  <c r="C19" i="19"/>
  <c r="B19" i="19"/>
  <c r="E18" i="19"/>
  <c r="D18" i="19"/>
  <c r="C18" i="19"/>
  <c r="B18" i="19"/>
  <c r="C17" i="19"/>
  <c r="B17" i="19"/>
  <c r="E16" i="19"/>
  <c r="D16" i="19"/>
  <c r="C16" i="19"/>
  <c r="B16" i="19"/>
  <c r="C15" i="19"/>
  <c r="B15" i="19"/>
  <c r="E14" i="19"/>
  <c r="D14" i="19"/>
  <c r="C14" i="19"/>
  <c r="B14" i="19"/>
  <c r="C13" i="19"/>
  <c r="B13" i="19"/>
  <c r="E12" i="19"/>
  <c r="D12" i="19"/>
  <c r="C12" i="19"/>
  <c r="B12" i="19"/>
  <c r="C11" i="19"/>
  <c r="B11" i="19"/>
  <c r="E10" i="19"/>
  <c r="D10" i="19"/>
  <c r="C10" i="19"/>
  <c r="B10" i="19"/>
  <c r="C9" i="19"/>
  <c r="B9" i="19"/>
  <c r="E8" i="19"/>
  <c r="D8" i="19"/>
  <c r="C8" i="19"/>
  <c r="B8" i="19"/>
  <c r="V6" i="19"/>
  <c r="Y6" i="19"/>
  <c r="X6" i="19"/>
  <c r="V4" i="19"/>
  <c r="AE4" i="19"/>
  <c r="AD4" i="19"/>
  <c r="Y4" i="19"/>
  <c r="AA4" i="19" s="1"/>
  <c r="X4" i="19"/>
  <c r="Z4" i="19" s="1"/>
  <c r="O23" i="16"/>
  <c r="N23" i="16"/>
  <c r="K23" i="16"/>
  <c r="J23" i="16"/>
  <c r="G23" i="16"/>
  <c r="F23" i="16"/>
  <c r="C23" i="16"/>
  <c r="B23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D23" i="16" s="1"/>
  <c r="O21" i="16"/>
  <c r="N21" i="16"/>
  <c r="K21" i="16"/>
  <c r="J21" i="16"/>
  <c r="G21" i="16"/>
  <c r="F21" i="16"/>
  <c r="C21" i="16"/>
  <c r="B21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D21" i="16" s="1"/>
  <c r="C19" i="16"/>
  <c r="B19" i="16"/>
  <c r="E18" i="16"/>
  <c r="D18" i="16"/>
  <c r="C18" i="16"/>
  <c r="B18" i="16"/>
  <c r="C17" i="16"/>
  <c r="B17" i="16"/>
  <c r="E16" i="16"/>
  <c r="D16" i="16"/>
  <c r="C16" i="16"/>
  <c r="B16" i="16"/>
  <c r="C15" i="16"/>
  <c r="B15" i="16"/>
  <c r="E14" i="16"/>
  <c r="Y14" i="16" s="1"/>
  <c r="D14" i="16"/>
  <c r="X14" i="16" s="1"/>
  <c r="C14" i="16"/>
  <c r="B14" i="16"/>
  <c r="C13" i="16"/>
  <c r="B13" i="16"/>
  <c r="E12" i="16"/>
  <c r="D12" i="16"/>
  <c r="C12" i="16"/>
  <c r="B12" i="16"/>
  <c r="C11" i="16"/>
  <c r="B11" i="16"/>
  <c r="E10" i="16"/>
  <c r="D10" i="16"/>
  <c r="C10" i="16"/>
  <c r="B10" i="16"/>
  <c r="C9" i="16"/>
  <c r="B9" i="16"/>
  <c r="E8" i="16"/>
  <c r="D8" i="16"/>
  <c r="C8" i="16"/>
  <c r="B8" i="16"/>
  <c r="AE8" i="16" s="1"/>
  <c r="V6" i="16"/>
  <c r="Y6" i="16"/>
  <c r="X6" i="16"/>
  <c r="V4" i="16"/>
  <c r="AE4" i="16"/>
  <c r="AD4" i="16"/>
  <c r="Y4" i="16"/>
  <c r="X4" i="16"/>
  <c r="K11" i="18"/>
  <c r="J11" i="18"/>
  <c r="G11" i="18"/>
  <c r="F11" i="18"/>
  <c r="C11" i="18"/>
  <c r="B11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P9" i="18"/>
  <c r="C9" i="18"/>
  <c r="B9" i="18"/>
  <c r="E8" i="18"/>
  <c r="D8" i="18"/>
  <c r="C8" i="18"/>
  <c r="B8" i="18"/>
  <c r="P7" i="18"/>
  <c r="C7" i="18"/>
  <c r="B7" i="18"/>
  <c r="E6" i="18"/>
  <c r="D6" i="18"/>
  <c r="C6" i="18"/>
  <c r="B6" i="18"/>
  <c r="P5" i="18"/>
  <c r="X4" i="18"/>
  <c r="W4" i="18"/>
  <c r="T4" i="18"/>
  <c r="S4" i="18"/>
  <c r="R4" i="18"/>
  <c r="K11" i="21"/>
  <c r="J11" i="21"/>
  <c r="G11" i="21"/>
  <c r="F11" i="21"/>
  <c r="C11" i="21"/>
  <c r="B11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C9" i="21"/>
  <c r="B9" i="21"/>
  <c r="E8" i="21"/>
  <c r="D8" i="21"/>
  <c r="C8" i="21"/>
  <c r="T8" i="21" s="1"/>
  <c r="B8" i="21"/>
  <c r="C7" i="21"/>
  <c r="B7" i="21"/>
  <c r="E6" i="21"/>
  <c r="D6" i="21"/>
  <c r="C6" i="21"/>
  <c r="B6" i="21"/>
  <c r="X4" i="21"/>
  <c r="W4" i="21"/>
  <c r="T4" i="21"/>
  <c r="S4" i="21"/>
  <c r="Z4" i="21" s="1"/>
  <c r="R4" i="21"/>
  <c r="K11" i="14"/>
  <c r="J11" i="14"/>
  <c r="G11" i="14"/>
  <c r="F11" i="14"/>
  <c r="C11" i="14"/>
  <c r="B11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C9" i="14"/>
  <c r="B9" i="14"/>
  <c r="E8" i="14"/>
  <c r="D8" i="14"/>
  <c r="C8" i="14"/>
  <c r="B8" i="14"/>
  <c r="C7" i="14"/>
  <c r="B7" i="14"/>
  <c r="E6" i="14"/>
  <c r="D6" i="14"/>
  <c r="C6" i="14"/>
  <c r="B6" i="14"/>
  <c r="X4" i="14"/>
  <c r="W4" i="14"/>
  <c r="T4" i="14"/>
  <c r="S4" i="14"/>
  <c r="R4" i="14"/>
  <c r="K11" i="12"/>
  <c r="J11" i="12"/>
  <c r="G11" i="12"/>
  <c r="F11" i="12"/>
  <c r="C11" i="12"/>
  <c r="B11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C9" i="12"/>
  <c r="B9" i="12"/>
  <c r="E8" i="12"/>
  <c r="T8" i="12" s="1"/>
  <c r="D8" i="12"/>
  <c r="C8" i="12"/>
  <c r="B8" i="12"/>
  <c r="C7" i="12"/>
  <c r="B7" i="12"/>
  <c r="E6" i="12"/>
  <c r="D6" i="12"/>
  <c r="C6" i="12"/>
  <c r="B6" i="12"/>
  <c r="X4" i="12"/>
  <c r="W4" i="12"/>
  <c r="T4" i="12"/>
  <c r="S4" i="12"/>
  <c r="R4" i="12"/>
  <c r="K11" i="17"/>
  <c r="J11" i="17"/>
  <c r="G11" i="17"/>
  <c r="F11" i="17"/>
  <c r="C11" i="17"/>
  <c r="B11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C9" i="17"/>
  <c r="B9" i="17"/>
  <c r="E8" i="17"/>
  <c r="D8" i="17"/>
  <c r="C8" i="17"/>
  <c r="B8" i="17"/>
  <c r="C7" i="17"/>
  <c r="B7" i="17"/>
  <c r="E6" i="17"/>
  <c r="D6" i="17"/>
  <c r="C6" i="17"/>
  <c r="B6" i="17"/>
  <c r="R4" i="17"/>
  <c r="X4" i="17"/>
  <c r="W4" i="17"/>
  <c r="T4" i="17"/>
  <c r="S4" i="17"/>
  <c r="K11" i="11"/>
  <c r="J11" i="11"/>
  <c r="G11" i="11"/>
  <c r="F11" i="11"/>
  <c r="C11" i="11"/>
  <c r="B11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G9" i="11"/>
  <c r="F9" i="11"/>
  <c r="C9" i="11"/>
  <c r="B9" i="11"/>
  <c r="I8" i="11"/>
  <c r="H8" i="11"/>
  <c r="G8" i="11"/>
  <c r="F8" i="11"/>
  <c r="E8" i="11"/>
  <c r="D8" i="11"/>
  <c r="C8" i="11"/>
  <c r="B8" i="11"/>
  <c r="D9" i="11" s="1"/>
  <c r="P7" i="11"/>
  <c r="C7" i="11"/>
  <c r="B7" i="11"/>
  <c r="E6" i="11"/>
  <c r="D6" i="11"/>
  <c r="C6" i="11"/>
  <c r="T6" i="11" s="1"/>
  <c r="B6" i="11"/>
  <c r="P5" i="11"/>
  <c r="R4" i="11" s="1"/>
  <c r="X4" i="11"/>
  <c r="W4" i="11"/>
  <c r="T4" i="11"/>
  <c r="S4" i="11"/>
  <c r="K11" i="9"/>
  <c r="J11" i="9"/>
  <c r="G11" i="9"/>
  <c r="F11" i="9"/>
  <c r="C11" i="9"/>
  <c r="B11" i="9"/>
  <c r="M10" i="9"/>
  <c r="L10" i="9"/>
  <c r="K10" i="9"/>
  <c r="J10" i="9"/>
  <c r="I10" i="9"/>
  <c r="H10" i="9"/>
  <c r="G10" i="9"/>
  <c r="F10" i="9"/>
  <c r="E10" i="9"/>
  <c r="D10" i="9"/>
  <c r="C10" i="9"/>
  <c r="B10" i="9"/>
  <c r="P9" i="9"/>
  <c r="C9" i="9"/>
  <c r="B9" i="9"/>
  <c r="E8" i="9"/>
  <c r="T8" i="9" s="1"/>
  <c r="D8" i="9"/>
  <c r="C8" i="9"/>
  <c r="B8" i="9"/>
  <c r="P7" i="9"/>
  <c r="C7" i="9"/>
  <c r="B7" i="9"/>
  <c r="E6" i="9"/>
  <c r="D6" i="9"/>
  <c r="S6" i="9" s="1"/>
  <c r="C6" i="9"/>
  <c r="B6" i="9"/>
  <c r="P5" i="9"/>
  <c r="R4" i="9"/>
  <c r="X4" i="9"/>
  <c r="W4" i="9"/>
  <c r="T4" i="9"/>
  <c r="S4" i="9"/>
  <c r="K11" i="8"/>
  <c r="J11" i="8"/>
  <c r="G11" i="8"/>
  <c r="F11" i="8"/>
  <c r="C11" i="8"/>
  <c r="B11" i="8"/>
  <c r="M10" i="8"/>
  <c r="L10" i="8"/>
  <c r="K10" i="8"/>
  <c r="J10" i="8"/>
  <c r="I10" i="8"/>
  <c r="H10" i="8"/>
  <c r="G10" i="8"/>
  <c r="F10" i="8"/>
  <c r="E10" i="8"/>
  <c r="D10" i="8"/>
  <c r="C10" i="8"/>
  <c r="B10" i="8"/>
  <c r="C9" i="8"/>
  <c r="B9" i="8"/>
  <c r="E8" i="8"/>
  <c r="D8" i="8"/>
  <c r="C8" i="8"/>
  <c r="B8" i="8"/>
  <c r="C7" i="8"/>
  <c r="B7" i="8"/>
  <c r="E6" i="8"/>
  <c r="T6" i="8" s="1"/>
  <c r="D6" i="8"/>
  <c r="C6" i="8"/>
  <c r="B6" i="8"/>
  <c r="X4" i="8"/>
  <c r="W4" i="8"/>
  <c r="T4" i="8"/>
  <c r="S4" i="8"/>
  <c r="R4" i="8"/>
  <c r="K11" i="4"/>
  <c r="J11" i="4"/>
  <c r="G11" i="4"/>
  <c r="F11" i="4"/>
  <c r="C11" i="4"/>
  <c r="B11" i="4"/>
  <c r="M10" i="4"/>
  <c r="L10" i="4"/>
  <c r="K10" i="4"/>
  <c r="J10" i="4"/>
  <c r="I10" i="4"/>
  <c r="H10" i="4"/>
  <c r="G10" i="4"/>
  <c r="F10" i="4"/>
  <c r="E10" i="4"/>
  <c r="D10" i="4"/>
  <c r="C10" i="4"/>
  <c r="B10" i="4"/>
  <c r="C9" i="4"/>
  <c r="B9" i="4"/>
  <c r="E8" i="4"/>
  <c r="D8" i="4"/>
  <c r="C8" i="4"/>
  <c r="B8" i="4"/>
  <c r="C7" i="4"/>
  <c r="B7" i="4"/>
  <c r="E6" i="4"/>
  <c r="D6" i="4"/>
  <c r="C6" i="4"/>
  <c r="B6" i="4"/>
  <c r="X4" i="4"/>
  <c r="W4" i="4"/>
  <c r="T4" i="4"/>
  <c r="S4" i="4"/>
  <c r="R4" i="4"/>
  <c r="C11" i="2"/>
  <c r="B11" i="2"/>
  <c r="E10" i="2"/>
  <c r="D10" i="2"/>
  <c r="C10" i="2"/>
  <c r="B10" i="2"/>
  <c r="C9" i="2"/>
  <c r="B9" i="2"/>
  <c r="E8" i="2"/>
  <c r="D8" i="2"/>
  <c r="C8" i="2"/>
  <c r="B8" i="2"/>
  <c r="C7" i="2"/>
  <c r="B7" i="2"/>
  <c r="E6" i="2"/>
  <c r="D6" i="2"/>
  <c r="C6" i="2"/>
  <c r="B6" i="2"/>
  <c r="X4" i="2"/>
  <c r="W4" i="2"/>
  <c r="T4" i="2"/>
  <c r="S4" i="2"/>
  <c r="R4" i="2"/>
  <c r="K11" i="3"/>
  <c r="J11" i="3"/>
  <c r="G11" i="3"/>
  <c r="F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P9" i="3"/>
  <c r="G9" i="3"/>
  <c r="F9" i="3"/>
  <c r="C9" i="3"/>
  <c r="B9" i="3"/>
  <c r="I8" i="3"/>
  <c r="H8" i="3"/>
  <c r="G8" i="3"/>
  <c r="F8" i="3"/>
  <c r="E8" i="3"/>
  <c r="D8" i="3"/>
  <c r="C8" i="3"/>
  <c r="B8" i="3"/>
  <c r="P7" i="3"/>
  <c r="C7" i="3"/>
  <c r="B7" i="3"/>
  <c r="E6" i="3"/>
  <c r="D6" i="3"/>
  <c r="C6" i="3"/>
  <c r="B6" i="3"/>
  <c r="P5" i="3"/>
  <c r="R4" i="3" s="1"/>
  <c r="X4" i="3"/>
  <c r="W4" i="3"/>
  <c r="T4" i="3"/>
  <c r="S4" i="3"/>
  <c r="K11" i="1"/>
  <c r="J11" i="1"/>
  <c r="G11" i="1"/>
  <c r="F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G9" i="1"/>
  <c r="F9" i="1"/>
  <c r="C9" i="1"/>
  <c r="B9" i="1"/>
  <c r="I8" i="1"/>
  <c r="H8" i="1"/>
  <c r="G8" i="1"/>
  <c r="F8" i="1"/>
  <c r="E8" i="1"/>
  <c r="D8" i="1"/>
  <c r="C8" i="1"/>
  <c r="B8" i="1"/>
  <c r="C7" i="1"/>
  <c r="B7" i="1"/>
  <c r="E6" i="1"/>
  <c r="D6" i="1"/>
  <c r="C6" i="1"/>
  <c r="B6" i="1"/>
  <c r="R4" i="1"/>
  <c r="X4" i="1"/>
  <c r="W4" i="1"/>
  <c r="T4" i="1"/>
  <c r="S4" i="1"/>
  <c r="W8" i="31" l="1"/>
  <c r="T8" i="31"/>
  <c r="T6" i="31"/>
  <c r="S6" i="31"/>
  <c r="L11" i="22"/>
  <c r="W8" i="22"/>
  <c r="T8" i="22"/>
  <c r="W10" i="22"/>
  <c r="H11" i="22"/>
  <c r="W8" i="12"/>
  <c r="T8" i="11"/>
  <c r="T6" i="2"/>
  <c r="Z4" i="30"/>
  <c r="D9" i="25"/>
  <c r="R8" i="25" s="1"/>
  <c r="T8" i="25"/>
  <c r="S6" i="23"/>
  <c r="L11" i="23"/>
  <c r="Y4" i="23"/>
  <c r="D9" i="23"/>
  <c r="R8" i="23" s="1"/>
  <c r="Z4" i="23"/>
  <c r="D7" i="23"/>
  <c r="S6" i="14"/>
  <c r="T6" i="17"/>
  <c r="L11" i="17"/>
  <c r="T8" i="4"/>
  <c r="T6" i="18"/>
  <c r="X12" i="16"/>
  <c r="Y10" i="16"/>
  <c r="Y18" i="16"/>
  <c r="Y20" i="16"/>
  <c r="AA20" i="16" s="1"/>
  <c r="L23" i="16"/>
  <c r="Y22" i="16"/>
  <c r="X8" i="19"/>
  <c r="X14" i="19"/>
  <c r="AD16" i="19"/>
  <c r="Y18" i="19"/>
  <c r="AA16" i="19" s="1"/>
  <c r="L11" i="27"/>
  <c r="T8" i="33"/>
  <c r="W8" i="33"/>
  <c r="T6" i="33"/>
  <c r="T8" i="32"/>
  <c r="Z4" i="32"/>
  <c r="T6" i="32"/>
  <c r="W10" i="31"/>
  <c r="L11" i="31"/>
  <c r="Y4" i="31"/>
  <c r="Y4" i="30"/>
  <c r="D11" i="30"/>
  <c r="H11" i="30"/>
  <c r="S6" i="30"/>
  <c r="W10" i="27"/>
  <c r="Y10" i="27" s="1"/>
  <c r="H11" i="27"/>
  <c r="H11" i="26"/>
  <c r="W10" i="26"/>
  <c r="L11" i="26"/>
  <c r="Z4" i="26"/>
  <c r="Y4" i="26"/>
  <c r="T6" i="26"/>
  <c r="H11" i="25"/>
  <c r="W10" i="25"/>
  <c r="L11" i="25"/>
  <c r="Y4" i="25"/>
  <c r="T6" i="25"/>
  <c r="Z4" i="25"/>
  <c r="T6" i="24"/>
  <c r="S6" i="24"/>
  <c r="W8" i="23"/>
  <c r="S8" i="23"/>
  <c r="W10" i="23"/>
  <c r="H11" i="23"/>
  <c r="Z6" i="23"/>
  <c r="T6" i="22"/>
  <c r="Y4" i="22"/>
  <c r="Z4" i="22"/>
  <c r="Y14" i="19"/>
  <c r="AE12" i="19"/>
  <c r="X18" i="19"/>
  <c r="Y16" i="19"/>
  <c r="AF4" i="19"/>
  <c r="Y16" i="16"/>
  <c r="D19" i="16"/>
  <c r="V18" i="16" s="1"/>
  <c r="AA4" i="16"/>
  <c r="AF4" i="16"/>
  <c r="W8" i="18"/>
  <c r="T8" i="18"/>
  <c r="Z4" i="18"/>
  <c r="Y4" i="18"/>
  <c r="S6" i="18"/>
  <c r="Z6" i="18" s="1"/>
  <c r="H11" i="21"/>
  <c r="W10" i="21"/>
  <c r="L11" i="21"/>
  <c r="D9" i="21"/>
  <c r="Y4" i="21"/>
  <c r="T6" i="21"/>
  <c r="Z4" i="14"/>
  <c r="T8" i="14"/>
  <c r="T6" i="14"/>
  <c r="Z6" i="14" s="1"/>
  <c r="T6" i="12"/>
  <c r="Z4" i="17"/>
  <c r="T8" i="17"/>
  <c r="L11" i="11"/>
  <c r="H9" i="11"/>
  <c r="D7" i="11"/>
  <c r="R6" i="11" s="1"/>
  <c r="S8" i="9"/>
  <c r="Z8" i="9" s="1"/>
  <c r="Z4" i="9"/>
  <c r="Y4" i="9"/>
  <c r="W8" i="8"/>
  <c r="T8" i="8"/>
  <c r="D9" i="4"/>
  <c r="R8" i="4" s="1"/>
  <c r="Y4" i="4"/>
  <c r="T6" i="4"/>
  <c r="Z4" i="4"/>
  <c r="T10" i="2"/>
  <c r="D9" i="2"/>
  <c r="R8" i="2" s="1"/>
  <c r="T8" i="2"/>
  <c r="W10" i="2"/>
  <c r="Z4" i="2"/>
  <c r="Y4" i="2"/>
  <c r="T8" i="3"/>
  <c r="Z4" i="3"/>
  <c r="T6" i="3"/>
  <c r="Y4" i="1"/>
  <c r="H9" i="1"/>
  <c r="X6" i="1"/>
  <c r="X8" i="1"/>
  <c r="S6" i="8"/>
  <c r="Z6" i="8" s="1"/>
  <c r="Y4" i="8"/>
  <c r="D9" i="8"/>
  <c r="S8" i="8"/>
  <c r="W10" i="8"/>
  <c r="H11" i="8"/>
  <c r="L11" i="8"/>
  <c r="Z4" i="8"/>
  <c r="D7" i="8"/>
  <c r="R6" i="8" s="1"/>
  <c r="T10" i="8"/>
  <c r="T10" i="9"/>
  <c r="X6" i="9"/>
  <c r="X8" i="9"/>
  <c r="W10" i="9"/>
  <c r="L11" i="9"/>
  <c r="W6" i="9"/>
  <c r="Y6" i="9" s="1"/>
  <c r="W8" i="9"/>
  <c r="Y8" i="9" s="1"/>
  <c r="D11" i="9"/>
  <c r="H11" i="9"/>
  <c r="S10" i="9"/>
  <c r="S8" i="21"/>
  <c r="Z8" i="21" s="1"/>
  <c r="D7" i="21"/>
  <c r="R6" i="21" s="1"/>
  <c r="T10" i="21"/>
  <c r="W8" i="21"/>
  <c r="S6" i="21"/>
  <c r="T10" i="18"/>
  <c r="D7" i="18"/>
  <c r="D9" i="18"/>
  <c r="R8" i="18" s="1"/>
  <c r="S8" i="18"/>
  <c r="W10" i="18"/>
  <c r="H11" i="18"/>
  <c r="L11" i="18"/>
  <c r="Z12" i="16"/>
  <c r="AE16" i="16"/>
  <c r="AE12" i="16"/>
  <c r="AD16" i="16"/>
  <c r="H23" i="16"/>
  <c r="P23" i="16"/>
  <c r="Z4" i="16"/>
  <c r="AG4" i="16" s="1"/>
  <c r="X8" i="16"/>
  <c r="AD12" i="16"/>
  <c r="AE20" i="16"/>
  <c r="L21" i="16"/>
  <c r="P21" i="16"/>
  <c r="Y8" i="16"/>
  <c r="D11" i="16"/>
  <c r="V10" i="16" s="1"/>
  <c r="D15" i="16"/>
  <c r="V14" i="16" s="1"/>
  <c r="D17" i="16"/>
  <c r="V16" i="16" s="1"/>
  <c r="X18" i="16"/>
  <c r="X20" i="16"/>
  <c r="H21" i="16"/>
  <c r="AG4" i="19"/>
  <c r="AD12" i="19"/>
  <c r="X12" i="19"/>
  <c r="Z12" i="19" s="1"/>
  <c r="AE20" i="19"/>
  <c r="L21" i="19"/>
  <c r="P21" i="19"/>
  <c r="Y8" i="19"/>
  <c r="AA8" i="19" s="1"/>
  <c r="D11" i="19"/>
  <c r="V10" i="19" s="1"/>
  <c r="D15" i="19"/>
  <c r="V14" i="19" s="1"/>
  <c r="D17" i="19"/>
  <c r="V16" i="19" s="1"/>
  <c r="X20" i="19"/>
  <c r="H21" i="19"/>
  <c r="AE8" i="19"/>
  <c r="Y10" i="19"/>
  <c r="AE16" i="19"/>
  <c r="D19" i="19"/>
  <c r="V18" i="19" s="1"/>
  <c r="Y20" i="19"/>
  <c r="L23" i="19"/>
  <c r="V22" i="19" s="1"/>
  <c r="Y22" i="19"/>
  <c r="S8" i="26"/>
  <c r="Z8" i="26" s="1"/>
  <c r="D7" i="26"/>
  <c r="R6" i="26" s="1"/>
  <c r="T10" i="26"/>
  <c r="W8" i="26"/>
  <c r="S6" i="26"/>
  <c r="Z6" i="26" s="1"/>
  <c r="Y4" i="27"/>
  <c r="S6" i="27"/>
  <c r="Z6" i="27" s="1"/>
  <c r="W8" i="27"/>
  <c r="T10" i="27"/>
  <c r="D7" i="27"/>
  <c r="R6" i="27" s="1"/>
  <c r="D9" i="27"/>
  <c r="R8" i="27" s="1"/>
  <c r="S8" i="27"/>
  <c r="Z8" i="27" s="1"/>
  <c r="S6" i="33"/>
  <c r="Y4" i="33"/>
  <c r="D9" i="33"/>
  <c r="R8" i="33" s="1"/>
  <c r="S8" i="33"/>
  <c r="Z8" i="33" s="1"/>
  <c r="W10" i="33"/>
  <c r="H11" i="33"/>
  <c r="L11" i="33"/>
  <c r="Z4" i="33"/>
  <c r="D7" i="33"/>
  <c r="R6" i="33" s="1"/>
  <c r="T10" i="33"/>
  <c r="L11" i="32"/>
  <c r="T10" i="32"/>
  <c r="D7" i="32"/>
  <c r="R6" i="32" s="1"/>
  <c r="D9" i="32"/>
  <c r="H9" i="32"/>
  <c r="Y4" i="32"/>
  <c r="S6" i="32"/>
  <c r="Z6" i="32" s="1"/>
  <c r="W8" i="32"/>
  <c r="S8" i="32"/>
  <c r="W10" i="32"/>
  <c r="H11" i="32"/>
  <c r="S8" i="25"/>
  <c r="Z8" i="25" s="1"/>
  <c r="D7" i="25"/>
  <c r="R6" i="25" s="1"/>
  <c r="T10" i="25"/>
  <c r="W8" i="25"/>
  <c r="S6" i="25"/>
  <c r="Y4" i="24"/>
  <c r="D9" i="24"/>
  <c r="S8" i="24"/>
  <c r="Z8" i="24" s="1"/>
  <c r="W10" i="24"/>
  <c r="H11" i="24"/>
  <c r="L11" i="24"/>
  <c r="D7" i="24"/>
  <c r="R6" i="24" s="1"/>
  <c r="T10" i="24"/>
  <c r="W8" i="24"/>
  <c r="Y4" i="14"/>
  <c r="D9" i="14"/>
  <c r="R8" i="14" s="1"/>
  <c r="S8" i="14"/>
  <c r="W10" i="14"/>
  <c r="H11" i="14"/>
  <c r="L11" i="14"/>
  <c r="D7" i="14"/>
  <c r="R6" i="14" s="1"/>
  <c r="T10" i="14"/>
  <c r="W8" i="14"/>
  <c r="S6" i="12"/>
  <c r="Y4" i="12"/>
  <c r="D9" i="12"/>
  <c r="R8" i="12" s="1"/>
  <c r="S8" i="12"/>
  <c r="Z8" i="12" s="1"/>
  <c r="W10" i="12"/>
  <c r="H11" i="12"/>
  <c r="L11" i="12"/>
  <c r="Z4" i="12"/>
  <c r="D7" i="12"/>
  <c r="R6" i="12" s="1"/>
  <c r="T10" i="12"/>
  <c r="S8" i="2"/>
  <c r="D7" i="2"/>
  <c r="R6" i="2" s="1"/>
  <c r="W8" i="2"/>
  <c r="S6" i="2"/>
  <c r="Z6" i="2" s="1"/>
  <c r="L11" i="30"/>
  <c r="S10" i="30"/>
  <c r="T10" i="30"/>
  <c r="Z10" i="30" s="1"/>
  <c r="X6" i="30"/>
  <c r="X8" i="30"/>
  <c r="W6" i="30"/>
  <c r="W8" i="30"/>
  <c r="T8" i="30"/>
  <c r="Z8" i="30" s="1"/>
  <c r="W10" i="30"/>
  <c r="Z8" i="23"/>
  <c r="T10" i="23"/>
  <c r="L11" i="3"/>
  <c r="Y4" i="3"/>
  <c r="S6" i="3"/>
  <c r="Z6" i="3" s="1"/>
  <c r="W8" i="3"/>
  <c r="S8" i="3"/>
  <c r="W10" i="3"/>
  <c r="H11" i="3"/>
  <c r="T10" i="3"/>
  <c r="D7" i="3"/>
  <c r="R6" i="3" s="1"/>
  <c r="D9" i="3"/>
  <c r="H9" i="3"/>
  <c r="H11" i="31"/>
  <c r="D7" i="31"/>
  <c r="R6" i="31" s="1"/>
  <c r="D9" i="31"/>
  <c r="H9" i="31"/>
  <c r="Z6" i="31"/>
  <c r="S8" i="31"/>
  <c r="Z4" i="31"/>
  <c r="T10" i="31"/>
  <c r="Z6" i="22"/>
  <c r="S8" i="22"/>
  <c r="T10" i="22"/>
  <c r="D7" i="22"/>
  <c r="R6" i="22" s="1"/>
  <c r="D9" i="22"/>
  <c r="H9" i="22"/>
  <c r="T10" i="17"/>
  <c r="D7" i="17"/>
  <c r="R6" i="17" s="1"/>
  <c r="D9" i="17"/>
  <c r="R8" i="17" s="1"/>
  <c r="Y4" i="17"/>
  <c r="S6" i="17"/>
  <c r="Z6" i="17" s="1"/>
  <c r="W8" i="17"/>
  <c r="S8" i="17"/>
  <c r="W10" i="17"/>
  <c r="H11" i="17"/>
  <c r="Y4" i="11"/>
  <c r="S6" i="11"/>
  <c r="Z6" i="11" s="1"/>
  <c r="W8" i="11"/>
  <c r="S8" i="11"/>
  <c r="W10" i="11"/>
  <c r="H11" i="11"/>
  <c r="Z4" i="11"/>
  <c r="T10" i="11"/>
  <c r="L11" i="4"/>
  <c r="D7" i="4"/>
  <c r="R6" i="4" s="1"/>
  <c r="W8" i="4"/>
  <c r="S8" i="4"/>
  <c r="Z8" i="4" s="1"/>
  <c r="W10" i="4"/>
  <c r="H11" i="4"/>
  <c r="S6" i="4"/>
  <c r="T10" i="4"/>
  <c r="L11" i="1"/>
  <c r="S6" i="1"/>
  <c r="S8" i="1"/>
  <c r="D7" i="1"/>
  <c r="R6" i="1" s="1"/>
  <c r="D9" i="1"/>
  <c r="W10" i="1"/>
  <c r="H11" i="1"/>
  <c r="S10" i="1"/>
  <c r="Z4" i="1"/>
  <c r="T8" i="1"/>
  <c r="D11" i="1"/>
  <c r="T10" i="1"/>
  <c r="X10" i="33"/>
  <c r="W6" i="33"/>
  <c r="Y6" i="33" s="1"/>
  <c r="S10" i="33"/>
  <c r="Z10" i="33" s="1"/>
  <c r="D11" i="33"/>
  <c r="X6" i="33"/>
  <c r="X8" i="33"/>
  <c r="Y8" i="33" s="1"/>
  <c r="X10" i="32"/>
  <c r="W6" i="32"/>
  <c r="S10" i="32"/>
  <c r="D11" i="32"/>
  <c r="X6" i="32"/>
  <c r="X8" i="32"/>
  <c r="X10" i="31"/>
  <c r="W6" i="31"/>
  <c r="S10" i="31"/>
  <c r="D11" i="31"/>
  <c r="X6" i="31"/>
  <c r="X8" i="31"/>
  <c r="D7" i="30"/>
  <c r="R6" i="30" s="1"/>
  <c r="D9" i="30"/>
  <c r="R8" i="30" s="1"/>
  <c r="T6" i="30"/>
  <c r="X10" i="30"/>
  <c r="Y10" i="30" s="1"/>
  <c r="X10" i="27"/>
  <c r="W6" i="27"/>
  <c r="S10" i="27"/>
  <c r="D11" i="27"/>
  <c r="R10" i="27" s="1"/>
  <c r="X6" i="27"/>
  <c r="X8" i="27"/>
  <c r="R8" i="26"/>
  <c r="X10" i="26"/>
  <c r="W6" i="26"/>
  <c r="S10" i="26"/>
  <c r="Z10" i="26" s="1"/>
  <c r="D11" i="26"/>
  <c r="X6" i="26"/>
  <c r="X8" i="26"/>
  <c r="X10" i="25"/>
  <c r="W6" i="25"/>
  <c r="S10" i="25"/>
  <c r="D11" i="25"/>
  <c r="X6" i="25"/>
  <c r="X8" i="25"/>
  <c r="R8" i="24"/>
  <c r="X10" i="24"/>
  <c r="Y10" i="24" s="1"/>
  <c r="W6" i="24"/>
  <c r="Y6" i="24" s="1"/>
  <c r="S10" i="24"/>
  <c r="D11" i="24"/>
  <c r="X6" i="24"/>
  <c r="X8" i="24"/>
  <c r="Y8" i="24" s="1"/>
  <c r="R6" i="23"/>
  <c r="X10" i="23"/>
  <c r="W6" i="23"/>
  <c r="S10" i="23"/>
  <c r="Z10" i="23" s="1"/>
  <c r="D11" i="23"/>
  <c r="X6" i="23"/>
  <c r="X8" i="23"/>
  <c r="X10" i="22"/>
  <c r="W6" i="22"/>
  <c r="S10" i="22"/>
  <c r="D11" i="22"/>
  <c r="X6" i="22"/>
  <c r="X8" i="22"/>
  <c r="W4" i="19"/>
  <c r="D9" i="19"/>
  <c r="V8" i="19" s="1"/>
  <c r="Y12" i="19"/>
  <c r="AA12" i="19" s="1"/>
  <c r="X16" i="19"/>
  <c r="Z16" i="19" s="1"/>
  <c r="X10" i="19"/>
  <c r="Z8" i="19" s="1"/>
  <c r="D13" i="19"/>
  <c r="V12" i="19" s="1"/>
  <c r="AD20" i="19"/>
  <c r="AF20" i="19" s="1"/>
  <c r="AD8" i="19"/>
  <c r="X22" i="19"/>
  <c r="AA8" i="16"/>
  <c r="W4" i="16"/>
  <c r="D9" i="16"/>
  <c r="V8" i="16" s="1"/>
  <c r="W8" i="16" s="1"/>
  <c r="Y12" i="16"/>
  <c r="AA12" i="16" s="1"/>
  <c r="AG12" i="16" s="1"/>
  <c r="X16" i="16"/>
  <c r="X10" i="16"/>
  <c r="D13" i="16"/>
  <c r="V12" i="16" s="1"/>
  <c r="AD20" i="16"/>
  <c r="AF20" i="16" s="1"/>
  <c r="AD8" i="16"/>
  <c r="AF8" i="16" s="1"/>
  <c r="X22" i="16"/>
  <c r="R6" i="18"/>
  <c r="X10" i="18"/>
  <c r="Y10" i="18" s="1"/>
  <c r="W6" i="18"/>
  <c r="S10" i="18"/>
  <c r="D11" i="18"/>
  <c r="X6" i="18"/>
  <c r="X8" i="18"/>
  <c r="R8" i="21"/>
  <c r="X10" i="21"/>
  <c r="W6" i="21"/>
  <c r="S10" i="21"/>
  <c r="D11" i="21"/>
  <c r="X6" i="21"/>
  <c r="X8" i="21"/>
  <c r="X10" i="14"/>
  <c r="W6" i="14"/>
  <c r="S10" i="14"/>
  <c r="Z10" i="14" s="1"/>
  <c r="D11" i="14"/>
  <c r="X6" i="14"/>
  <c r="X8" i="14"/>
  <c r="X10" i="12"/>
  <c r="W6" i="12"/>
  <c r="S10" i="12"/>
  <c r="D11" i="12"/>
  <c r="X6" i="12"/>
  <c r="X8" i="12"/>
  <c r="X10" i="17"/>
  <c r="W6" i="17"/>
  <c r="S10" i="17"/>
  <c r="D11" i="17"/>
  <c r="X6" i="17"/>
  <c r="X8" i="17"/>
  <c r="R8" i="11"/>
  <c r="X10" i="11"/>
  <c r="Y10" i="11" s="1"/>
  <c r="W6" i="11"/>
  <c r="S10" i="11"/>
  <c r="D11" i="11"/>
  <c r="X6" i="11"/>
  <c r="X8" i="11"/>
  <c r="R10" i="9"/>
  <c r="D7" i="9"/>
  <c r="R6" i="9" s="1"/>
  <c r="D9" i="9"/>
  <c r="R8" i="9" s="1"/>
  <c r="T6" i="9"/>
  <c r="Z6" i="9" s="1"/>
  <c r="X10" i="9"/>
  <c r="R8" i="8"/>
  <c r="X10" i="8"/>
  <c r="Y10" i="8" s="1"/>
  <c r="W6" i="8"/>
  <c r="Y6" i="8" s="1"/>
  <c r="S10" i="8"/>
  <c r="D11" i="8"/>
  <c r="X6" i="8"/>
  <c r="X8" i="8"/>
  <c r="X10" i="4"/>
  <c r="W6" i="4"/>
  <c r="Y6" i="4" s="1"/>
  <c r="S10" i="4"/>
  <c r="D11" i="4"/>
  <c r="X6" i="4"/>
  <c r="X8" i="4"/>
  <c r="X10" i="2"/>
  <c r="W6" i="2"/>
  <c r="S10" i="2"/>
  <c r="D11" i="2"/>
  <c r="R10" i="2" s="1"/>
  <c r="X6" i="2"/>
  <c r="X8" i="2"/>
  <c r="X10" i="3"/>
  <c r="W6" i="3"/>
  <c r="S10" i="3"/>
  <c r="D11" i="3"/>
  <c r="X6" i="3"/>
  <c r="X8" i="3"/>
  <c r="X10" i="1"/>
  <c r="W6" i="1"/>
  <c r="T6" i="1"/>
  <c r="W8" i="1"/>
  <c r="Y10" i="31" l="1"/>
  <c r="Y8" i="31"/>
  <c r="R8" i="31"/>
  <c r="Z8" i="31"/>
  <c r="Z8" i="32"/>
  <c r="R8" i="22"/>
  <c r="Z8" i="22"/>
  <c r="Y8" i="22"/>
  <c r="Y10" i="22"/>
  <c r="R10" i="22"/>
  <c r="Y10" i="12"/>
  <c r="Y8" i="12"/>
  <c r="Z8" i="11"/>
  <c r="Y8" i="11"/>
  <c r="Z6" i="1"/>
  <c r="Z10" i="2"/>
  <c r="Y10" i="2"/>
  <c r="R8" i="3"/>
  <c r="Z8" i="3"/>
  <c r="R10" i="30"/>
  <c r="Y8" i="23"/>
  <c r="R10" i="23"/>
  <c r="Y8" i="17"/>
  <c r="Z6" i="4"/>
  <c r="Z10" i="9"/>
  <c r="Z6" i="21"/>
  <c r="Z10" i="18"/>
  <c r="Y8" i="18"/>
  <c r="Y6" i="18"/>
  <c r="V22" i="16"/>
  <c r="AA16" i="16"/>
  <c r="W16" i="16"/>
  <c r="V20" i="16"/>
  <c r="W20" i="16" s="1"/>
  <c r="AF16" i="16"/>
  <c r="AF16" i="19"/>
  <c r="AG16" i="19"/>
  <c r="V20" i="19"/>
  <c r="W20" i="19" s="1"/>
  <c r="AF12" i="19"/>
  <c r="R10" i="8"/>
  <c r="Z8" i="8"/>
  <c r="Y10" i="33"/>
  <c r="Z6" i="33"/>
  <c r="Z10" i="32"/>
  <c r="R8" i="32"/>
  <c r="R10" i="31"/>
  <c r="Y8" i="30"/>
  <c r="Y6" i="30"/>
  <c r="Z6" i="30"/>
  <c r="Y6" i="27"/>
  <c r="Y8" i="27"/>
  <c r="R10" i="26"/>
  <c r="Y10" i="26"/>
  <c r="Y8" i="26"/>
  <c r="Z10" i="25"/>
  <c r="Z6" i="25"/>
  <c r="Y10" i="25"/>
  <c r="R10" i="25"/>
  <c r="Y8" i="25"/>
  <c r="Y6" i="25"/>
  <c r="Z6" i="24"/>
  <c r="R10" i="24"/>
  <c r="Z10" i="24"/>
  <c r="Y10" i="23"/>
  <c r="Y6" i="22"/>
  <c r="W8" i="19"/>
  <c r="W16" i="19"/>
  <c r="AG12" i="19"/>
  <c r="Z16" i="16"/>
  <c r="AG16" i="16" s="1"/>
  <c r="Z8" i="18"/>
  <c r="R10" i="21"/>
  <c r="Y6" i="21"/>
  <c r="Y10" i="21"/>
  <c r="Z10" i="21"/>
  <c r="Y10" i="14"/>
  <c r="Z8" i="14"/>
  <c r="R10" i="12"/>
  <c r="Z6" i="12"/>
  <c r="Z8" i="17"/>
  <c r="Y6" i="11"/>
  <c r="Y8" i="8"/>
  <c r="R10" i="4"/>
  <c r="Z8" i="2"/>
  <c r="Y8" i="2"/>
  <c r="Y6" i="2"/>
  <c r="Y10" i="3"/>
  <c r="Y6" i="3"/>
  <c r="Y8" i="1"/>
  <c r="Z8" i="1"/>
  <c r="R8" i="1"/>
  <c r="Y6" i="1"/>
  <c r="Z10" i="8"/>
  <c r="Y10" i="9"/>
  <c r="Y8" i="21"/>
  <c r="R10" i="18"/>
  <c r="W12" i="16"/>
  <c r="Z20" i="16"/>
  <c r="AG20" i="16" s="1"/>
  <c r="Z8" i="16"/>
  <c r="AG8" i="16" s="1"/>
  <c r="AF12" i="16"/>
  <c r="W12" i="19"/>
  <c r="Z20" i="19"/>
  <c r="AG20" i="19" s="1"/>
  <c r="AG8" i="19"/>
  <c r="AA20" i="19"/>
  <c r="AF8" i="19"/>
  <c r="Y6" i="26"/>
  <c r="Z10" i="27"/>
  <c r="R10" i="33"/>
  <c r="Y10" i="32"/>
  <c r="Y8" i="32"/>
  <c r="Y6" i="32"/>
  <c r="R10" i="32"/>
  <c r="Y8" i="14"/>
  <c r="Y6" i="14"/>
  <c r="R10" i="14"/>
  <c r="Z10" i="12"/>
  <c r="Y6" i="12"/>
  <c r="Y6" i="23"/>
  <c r="Y8" i="3"/>
  <c r="R10" i="3"/>
  <c r="Z10" i="3"/>
  <c r="Z10" i="31"/>
  <c r="Y6" i="31"/>
  <c r="Z10" i="22"/>
  <c r="Y10" i="17"/>
  <c r="R10" i="17"/>
  <c r="Z10" i="17"/>
  <c r="Y6" i="17"/>
  <c r="Z10" i="11"/>
  <c r="R10" i="11"/>
  <c r="Z10" i="4"/>
  <c r="Y8" i="4"/>
  <c r="Y10" i="4"/>
  <c r="Y10" i="1"/>
  <c r="Z10" i="1"/>
  <c r="R10" i="1"/>
</calcChain>
</file>

<file path=xl/sharedStrings.xml><?xml version="1.0" encoding="utf-8"?>
<sst xmlns="http://schemas.openxmlformats.org/spreadsheetml/2006/main" count="592" uniqueCount="186">
  <si>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</si>
  <si>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</si>
  <si>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</si>
  <si>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</si>
  <si>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</si>
  <si>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</si>
  <si>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</si>
  <si>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</si>
  <si>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</si>
  <si>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Stosunek małych punktów</t>
  </si>
  <si>
    <t>Kolejność spotkań:       (2 - 5) ; (3 - 4) ; (1 - 5) ; (2 - 3) ; (1 - 4) ; (3 - 5) ; (2 - 4) ; (1 - 3) ; (4 - 5) ; (1 - 2)</t>
  </si>
  <si>
    <t>Punkty     suma</t>
  </si>
  <si>
    <t xml:space="preserve">Małe punkty </t>
  </si>
  <si>
    <t>GS UKS Krzanowice III</t>
  </si>
  <si>
    <t>MCKS Czeladź II</t>
  </si>
  <si>
    <t>UKS Sokół 43 Katowice III</t>
  </si>
  <si>
    <t>MCKS Czeladź VII</t>
  </si>
  <si>
    <t>MUKS Pasek Będzin IV</t>
  </si>
  <si>
    <t>MOSIR Łaziska Górne V</t>
  </si>
  <si>
    <t>MOSM SP19 Tychy V</t>
  </si>
  <si>
    <t>MOSIR Łaziska Górne IV</t>
  </si>
  <si>
    <t>MOSM SP19 Tychy X</t>
  </si>
  <si>
    <t>MOSM SP19 Tychy IX</t>
  </si>
  <si>
    <t>MOSM SP10 Tychy V</t>
  </si>
  <si>
    <t>MOSM SP10 Tychy VI</t>
  </si>
  <si>
    <t>MOSM SP10 Tychy VII</t>
  </si>
  <si>
    <t>UKS Mikrus Katowice V</t>
  </si>
  <si>
    <t>KPKS Halemba VI</t>
  </si>
  <si>
    <t>JKS SMS AMS Jastrzębie VI</t>
  </si>
  <si>
    <t>MKS Dwójka Zawiercie IV</t>
  </si>
  <si>
    <t>Lechia Volleyball Mysłowice II</t>
  </si>
  <si>
    <t>MUKS Michałkowice IV</t>
  </si>
  <si>
    <t>MKS-MOS Płomień Sosnowiec II</t>
  </si>
  <si>
    <t>UKS Źródełko Katowice III</t>
  </si>
  <si>
    <t>UKS Źródełko Katowice I</t>
  </si>
  <si>
    <t>MUKS Michałkowice VIII</t>
  </si>
  <si>
    <t>MCKS Czeladź VIII</t>
  </si>
  <si>
    <t>MUKS Michałkowice VI</t>
  </si>
  <si>
    <t>MUKS Michałkowice V</t>
  </si>
  <si>
    <t>MOSM SP19 Tychy VI</t>
  </si>
  <si>
    <t>KS Siatkarz Beskid Skoczów IV</t>
  </si>
  <si>
    <t>MOSIR Łaziska Górne II</t>
  </si>
  <si>
    <t>KS Siatkarz Beskid Skoczów III</t>
  </si>
  <si>
    <t>UKS Trójka Mikołów V</t>
  </si>
  <si>
    <t>KPKS Halemba II</t>
  </si>
  <si>
    <t>KPKS Halemba I</t>
  </si>
  <si>
    <t>GS UKS Krzanowice I</t>
  </si>
  <si>
    <t>UKS Trójka Mikołów IV</t>
  </si>
  <si>
    <t>UKS Trójka Mikołów III</t>
  </si>
  <si>
    <t>MOSM SP10 Tychy III</t>
  </si>
  <si>
    <t>MOSM SP10 Tychy IV</t>
  </si>
  <si>
    <t>SIKReT Gliwice IV</t>
  </si>
  <si>
    <t>KS Częstochowianka Częstochowa III</t>
  </si>
  <si>
    <t>MKS                Dąbrowa Górnicza II</t>
  </si>
  <si>
    <t>MKS Dwójka Zawiercie II</t>
  </si>
  <si>
    <t>MCKS Czeladź III</t>
  </si>
  <si>
    <t>UKS Tytan      Ostrowy I</t>
  </si>
  <si>
    <t>SPS Politechniki Częstochowskiej III</t>
  </si>
  <si>
    <t>UKS Karb Bytom</t>
  </si>
  <si>
    <t>UKS Sokół 43 Katowice I</t>
  </si>
  <si>
    <t>MCKS Czeladź IV</t>
  </si>
  <si>
    <t>MCKiS Jaworzno II</t>
  </si>
  <si>
    <t>MUKS Pasek Będzin II</t>
  </si>
  <si>
    <t>MSK Mysłowice I</t>
  </si>
  <si>
    <t>MOSIR Łaziska Górne I</t>
  </si>
  <si>
    <t>UKS Centrum przy POSIR Pszczyna V</t>
  </si>
  <si>
    <t>UKS Centrum przy POSIR Pszczyna II</t>
  </si>
  <si>
    <t>KS Siatkarz Beskid Skoczów II</t>
  </si>
  <si>
    <t>UKS Centrum przy POSIR Pszczyna I</t>
  </si>
  <si>
    <t xml:space="preserve">JKS SMS AMS Jastrzębie V </t>
  </si>
  <si>
    <t xml:space="preserve">JKS SMS AMS Jastrzębie III </t>
  </si>
  <si>
    <t>MOSM SP10 Tychy II</t>
  </si>
  <si>
    <t>MKS Dwójka Zawiercie I</t>
  </si>
  <si>
    <t>KS Częstochowianka  Częstochowa II</t>
  </si>
  <si>
    <t>SKS Markowski Volley Częstochowa I</t>
  </si>
  <si>
    <t>MUKS Michałkowice I</t>
  </si>
  <si>
    <t>MCKS Czeladź I</t>
  </si>
  <si>
    <t>UKS Stars Volley Częstochowa I</t>
  </si>
  <si>
    <t>SPS Politechniki Częstochowskiej II</t>
  </si>
  <si>
    <t>UKS Tytan      Ostrowy II</t>
  </si>
  <si>
    <t>MUKS Pasek Będzin V</t>
  </si>
  <si>
    <t>MUKS Michałkowice III</t>
  </si>
  <si>
    <t>UKS Sokół 43 Katowice II</t>
  </si>
  <si>
    <t>MUKS Michałkowice II</t>
  </si>
  <si>
    <t>MUKS Pasek Będzin I</t>
  </si>
  <si>
    <t>UKS Olimpia Katowice I</t>
  </si>
  <si>
    <t>UKS Olimpia Katowice II</t>
  </si>
  <si>
    <t>UKS Centrum przy POSIR Pszczyna III</t>
  </si>
  <si>
    <t>UKS Centrum przy POSIR Pszczyna IV</t>
  </si>
  <si>
    <t>MOSM SP19 Tychy IV</t>
  </si>
  <si>
    <t>MOSM SP19 Tychy III</t>
  </si>
  <si>
    <t>MOSM SP19 Tychy I</t>
  </si>
  <si>
    <t>MOSM SP19 Tychy II</t>
  </si>
  <si>
    <t>KS Siatkarz Beskid Skoczów I</t>
  </si>
  <si>
    <t>UKS Mikrus Katowice I</t>
  </si>
  <si>
    <t>JKS SMS AMS Jastrzębie IV</t>
  </si>
  <si>
    <t>MKS Zorza Wodzisław Śląski</t>
  </si>
  <si>
    <t>MOSM SP10 Tychy I</t>
  </si>
  <si>
    <t>UKS Mikrus Katowice IV</t>
  </si>
  <si>
    <t>UKS Trójka Mikołów I</t>
  </si>
  <si>
    <t xml:space="preserve">JKS SMS AMS Jastrzębie II </t>
  </si>
  <si>
    <t>JKS SMS AMS Jastrzębie I</t>
  </si>
  <si>
    <t>MTS As Myszków I</t>
  </si>
  <si>
    <t>MUKS Sari SP3 Żory II</t>
  </si>
  <si>
    <t>MUKS Sari SP3 Żory I</t>
  </si>
  <si>
    <t>MUKS Sari SP3 Żory III</t>
  </si>
  <si>
    <t>MUKS Sari SP3 Żory VI</t>
  </si>
  <si>
    <t>MUKS Sari SP3 Żory VII</t>
  </si>
  <si>
    <t>MUKS Sari SP3 Żory VIII</t>
  </si>
  <si>
    <t>Tabela wyników turnieju Minisiatkówki na szczeblu Województwa Śląskiego                                                                                                                                    "Dwójki" Dziewcząt - I Liga Grupa 75 - Etap II</t>
  </si>
  <si>
    <t>Tabela wyników turnieju Minisiatkówki na szczeblu Województwa Śląskiego                                                                                                                                    "Dwójki" Dziewcząt - I Liga Grupa 76 - Etap II</t>
  </si>
  <si>
    <t>Tabela wyników turnieju Minisiatkówki na szczeblu Województwa Śląskiego                                                                                                                                    "Dwójki" Dziewcząt - I Liga Grupa 77 - Etap II</t>
  </si>
  <si>
    <t>Tabela wyników turnieju Minisiatkówki na szczeblu Województwa Śląskiego                                                                                                                                    "Dwójki" Dziewcząt - I Liga Grupa 78 - Etap II</t>
  </si>
  <si>
    <t>Tabela wyników turnieju Minisiatkówki na szczeblu Województwa Śląskiego                                                                                                                                    "Dwójki" Dziewcząt - I Liga Grupa 79 - Etap II</t>
  </si>
  <si>
    <t>Tabela wyników turnieju Minisiatkówki na szczeblu Województwa Śląskiego                                                                                                                                    "Dwójki" Dziewcząt - I Liga Grupa 80 - Etap II</t>
  </si>
  <si>
    <t>Tabela wyników turnieju Minisiatkówki na szczeblu Województwa Śląskiego                                                                                                                                    "Dwójki" Dziewcząt - I Liga Grupa 81 - Etap II</t>
  </si>
  <si>
    <t>Tabela wyników turnieju Minisiatkówki na szczeblu Województwa Śląskiego                                                                                                                                    "Dwójki" Dziewcząt - I Liga Grupa 82 - Etap II</t>
  </si>
  <si>
    <t>Tabela wyników turnieju Minisiatkówki na szczeblu Województwa Śląskiego                                                                                                                                    "Dwójki" Dziewcząt - II Liga Grupa 83 - Etap II</t>
  </si>
  <si>
    <t>Tabela wyników turnieju Minisiatkówki na szczeblu Województwa Śląskiego                                                                                                                                    "Dwójki" Dziewcząt - II Liga Grupa 84 - Etap II</t>
  </si>
  <si>
    <t>Tabela wyników turnieju Minisiatkówki na szczeblu Województwa Śląskiego                                                                                                                                    "Dwójki" Dziewcząt - II Liga Grupa 85 - Etap II</t>
  </si>
  <si>
    <t>Tabela wyników turnieju Minisiatkówki na szczeblu Województwa Śląskiego                                                                                                                                    "Dwójki" Dziewcząt - II Liga Grupa 86 - Etap II</t>
  </si>
  <si>
    <t>Tabela wyników turnieju Minisiatkówki na szczeblu Województwa Śląskiego                                                                                                                                    "Dwójki" Dziewcząt - II Liga Grupa 87 - Etap II</t>
  </si>
  <si>
    <t>Tabela wyników turnieju Minisiatkówki na szczeblu Województwa Śląskiego                                                                                                                                    "Dwójki" Dziewcząt - II Liga Grupa 88 - Etap II</t>
  </si>
  <si>
    <t>Tabela wyników turnieju Minisiatkówki na szczeblu Województwa Śląskiego                                                                                                                                    "Dwójki" Dziewcząt - II Liga Grupa 89 - Etap II</t>
  </si>
  <si>
    <t>Tabela wyników turnieju Minisiatkówki na szczeblu Województwa Śląskiego                                                                                                                                    "Dwójki" Dziewcząt - II Liga Grupa 90 - Etap II</t>
  </si>
  <si>
    <t>Tabela wyników turnieju Minisiatkówki na szczeblu Województwa Śląskiego                                                                                                                                    "Dwójki" Dziewcząt - III Liga Grupa 91 - Etap II</t>
  </si>
  <si>
    <t>Tabela wyników turnieju Minisiatkówki na szczeblu Województwa Śląskiego                                                                                                                                    "Dwójki" Dziewcząt - III Liga Grupa 92 - Etap II</t>
  </si>
  <si>
    <t>Tabela wyników turnieju Minisiatkówki na szczeblu Województwa Śląskiego                                                                                                                                    "Dwójki" Dziewcząt - III Liga Grupa 93 - Etap II</t>
  </si>
  <si>
    <t>Tabela wyników turnieju Minisiatkówki na szczeblu Województwa Śląskiego                                                                                                                                    "Dwójki" Dziewcząt - III Liga Grupa 94 - Etap II</t>
  </si>
  <si>
    <t>Tabela wyników turnieju Minisiatkówki na szczeblu Województwa Śląskiego                                                                                                                                    "Dwójki" Dziewcząt - III Liga Grupa 95 - Etap II</t>
  </si>
  <si>
    <t>Tabela wyników turnieju Minisiatkówki na szczeblu Województwa Śląskiego                                                                                                                                    "Dwójki" Dziewcząt - III Liga Grupa 96 - Etap II</t>
  </si>
  <si>
    <t>Tabela wyników turnieju Minisiatkówki na szczeblu Województwa Śląskiego                                                                                                                                    "Dwójki" Dziewcząt - III Liga Grupa 97 - Etap II</t>
  </si>
  <si>
    <t>Tabela wyników turnieju Minisiatkówki na szczeblu Województwa Śląskiego                                                                                                                                    "Dwójki" Dziewcząt - III Liga Grupa 98 - Etap II</t>
  </si>
  <si>
    <t>Tabela wyników turnieju Minisiatkówki na szczeblu Województwa Śląskiego                                                                                                                                    "Dwójki" Dziewcząt - IV Liga Grupa 99 - Etap II</t>
  </si>
  <si>
    <t>Tabela wyników turnieju Minisiatkówki na szczeblu Województwa Śląskiego                                                                                                                                    "Dwójki" Dziewcząt - IV Liga Grupa 100 - Etap II</t>
  </si>
  <si>
    <t>Tabela wyników turnieju Minisiatkówki na szczeblu Województwa Śląskiego                                                                                                                                    "Dwójki" Dziewcząt - IV Liga Grupa 101 - Etap II</t>
  </si>
  <si>
    <t>Tabela wyników turnieju Minisiatkówki na szczeblu Województwa Śląskiego                                                                                                                                    "Dwójki" Dziewcząt - IV Liga Grupa 102 - Etap II</t>
  </si>
  <si>
    <t>Tabela wyników turnieju Minisiatkówki na szczeblu Województwa Śląskiego                                                                                                                                    "Dwójki" Dziewcząt - IV Liga Grupa 104 - Etap II</t>
  </si>
  <si>
    <t>Tabela wyników turnieju Minisiatkówki na szczeblu Województwa Śląskiego                                                                                                                                    "Dwójki" Dziewcząt - IV Liga Grupa 105 - Etap II</t>
  </si>
  <si>
    <t>Tabela wyników turnieju Minisiatkówki na szczeblu Województwa Śląskiego                                                                                                                                    "Dwójki" Dziewcząt - IV Liga Grupa 106 - Etap II</t>
  </si>
  <si>
    <t>UKS Mikrus       Katowice II</t>
  </si>
  <si>
    <t>UKS Mikrus        Katowice III</t>
  </si>
  <si>
    <t>AZS SP31 Częstochowa</t>
  </si>
  <si>
    <t>MKS Dąbrowa Górnicza I</t>
  </si>
  <si>
    <t>KS Częstochowianka Częstochowa I</t>
  </si>
  <si>
    <t>UKS Trójka Mikołów II</t>
  </si>
  <si>
    <t>MCKiS Jaworzno I</t>
  </si>
  <si>
    <t>JKS SMS AMS Jastrzębie IX</t>
  </si>
  <si>
    <t>MOSM SP10 Tychy VIII</t>
  </si>
  <si>
    <t>MUKS Sari SP3 Żory V</t>
  </si>
  <si>
    <t>UKS Centrum przy POSIR Pszczyna VI</t>
  </si>
  <si>
    <t>MUKS Pasek Będzin III</t>
  </si>
  <si>
    <t>UKSG Blachownia II</t>
  </si>
  <si>
    <t>SPS Politechniki Częstochowskiej I</t>
  </si>
  <si>
    <t>MKS-MOS Płomień Sosnowiec I</t>
  </si>
  <si>
    <t>UKS Źródełko Katowice II</t>
  </si>
  <si>
    <t>UKSG Blachownia I</t>
  </si>
  <si>
    <t>KSS Gumisie Pyskowice I</t>
  </si>
  <si>
    <t>SIKReT Gliwice I</t>
  </si>
  <si>
    <t>MKS Dwójka Zawiercie III</t>
  </si>
  <si>
    <t>MTS As       Myszków I</t>
  </si>
  <si>
    <t>KS J.A.J.O. Jastrzębie VI</t>
  </si>
  <si>
    <t>KPKS Halemba VII</t>
  </si>
  <si>
    <t>MUKS Sari SP3 Żory IV</t>
  </si>
  <si>
    <t>MTS As Myszków IV</t>
  </si>
  <si>
    <t>Lechia Volleyball Mysłowice IV</t>
  </si>
  <si>
    <t>KS Częstochowianka Częstochowa IV</t>
  </si>
  <si>
    <t>SPS Politechniki Częstochowskiej IV</t>
  </si>
  <si>
    <t>SP6 Pyskowice</t>
  </si>
  <si>
    <t>UKS Sokół 43 Katowice VIII</t>
  </si>
  <si>
    <t>UKS Olimpia Katowice III</t>
  </si>
  <si>
    <t>UKS Sokół 43 Katowice IV</t>
  </si>
  <si>
    <t>UKS Tytan Ostrowy III</t>
  </si>
  <si>
    <t>Lechia Volleyball Mysłowice VII</t>
  </si>
  <si>
    <t>MSK Mysłowice II</t>
  </si>
  <si>
    <t>MKS Dwójka Zawiercie V</t>
  </si>
  <si>
    <t>Tabela wyników turnieju Minisiatkówki na szczeblu Województwa Śląskiego                                                                                                                                    "Dwójki" Dziewcząt - IV Liga Grupa 103 - Etap II</t>
  </si>
  <si>
    <t>UKS Źródełko Katowice IV</t>
  </si>
  <si>
    <t>UKS Tytan Ostrowy IV</t>
  </si>
  <si>
    <t>MSK Mysłowice III</t>
  </si>
  <si>
    <t>I</t>
  </si>
  <si>
    <t>II</t>
  </si>
  <si>
    <t>III</t>
  </si>
  <si>
    <t>IV</t>
  </si>
  <si>
    <t>V</t>
  </si>
  <si>
    <t>MOSM SP19 Tychy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</si>
</sst>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[$-415]General"/>
  </numFmts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7F7F7F"/>
        <bgColor rgb="FF969696"/>
      </patternFill>
    </fill>
    <fill>
      <patternFill patternType="solid">
        <fgColor rgb="FF7F7F7F"/>
        <bgColor rgb="FFFFFFFF"/>
      </patternFill>
    </fill>
  </fills>
  <borders count="151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dashed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thick">
        <color rgb="FF000000"/>
      </top>
      <bottom style="medium">
        <color rgb="FF000000"/>
      </bottom>
      <diagonal/>
    </border>
    <border>
      <left style="dashed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dashed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dotted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ck">
        <color rgb="FF000000"/>
      </top>
      <bottom style="medium">
        <color rgb="FF000000"/>
      </bottom>
      <diagonal/>
    </border>
    <border>
      <left style="dotted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dotted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ashed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</borders>
  <cellStyleXfs count="2">
    <xf numFmtId="0" fontId="0" fillId="0" borderId="0"/>
    <xf numFmtId="165" fontId="5" fillId="0" borderId="0"/>
  </cellStyleXfs>
  <cellXfs count="37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3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7" xfId="0" applyFont="1" applyFill="1" applyBorder="1" applyAlignment="1">
      <alignment horizontal="center"/>
    </xf>
    <xf numFmtId="0" fontId="0" fillId="0" borderId="88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2" xfId="0" applyFont="1" applyFill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93" xfId="0" applyFont="1" applyFill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95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8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0" fillId="0" borderId="99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2" xfId="0" applyBorder="1" applyAlignment="1">
      <alignment horizontal="center" vertical="center"/>
    </xf>
    <xf numFmtId="0" fontId="0" fillId="0" borderId="8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102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10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102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10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0" borderId="113" xfId="0" applyFont="1" applyBorder="1" applyAlignment="1">
      <alignment horizontal="center" vertical="center"/>
    </xf>
    <xf numFmtId="0" fontId="0" fillId="0" borderId="114" xfId="0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0" fontId="0" fillId="0" borderId="116" xfId="0" applyFont="1" applyBorder="1" applyAlignment="1">
      <alignment horizontal="center" vertical="center"/>
    </xf>
    <xf numFmtId="0" fontId="0" fillId="0" borderId="117" xfId="0" applyFont="1" applyBorder="1" applyAlignment="1">
      <alignment horizontal="center" vertical="center"/>
    </xf>
    <xf numFmtId="0" fontId="0" fillId="0" borderId="118" xfId="0" applyFont="1" applyBorder="1" applyAlignment="1">
      <alignment horizontal="center" vertical="center"/>
    </xf>
    <xf numFmtId="0" fontId="0" fillId="0" borderId="110" xfId="0" applyFont="1" applyBorder="1" applyAlignment="1">
      <alignment horizontal="center" vertical="center"/>
    </xf>
    <xf numFmtId="0" fontId="0" fillId="0" borderId="121" xfId="0" applyFont="1" applyBorder="1" applyAlignment="1">
      <alignment horizontal="center" vertical="center"/>
    </xf>
    <xf numFmtId="0" fontId="0" fillId="0" borderId="122" xfId="0" applyFont="1" applyBorder="1" applyAlignment="1">
      <alignment horizontal="center" vertical="center"/>
    </xf>
    <xf numFmtId="0" fontId="0" fillId="0" borderId="123" xfId="0" applyFont="1" applyBorder="1" applyAlignment="1">
      <alignment horizontal="center" vertical="center"/>
    </xf>
    <xf numFmtId="0" fontId="0" fillId="0" borderId="124" xfId="0" applyFont="1" applyBorder="1" applyAlignment="1">
      <alignment horizontal="center"/>
    </xf>
    <xf numFmtId="0" fontId="0" fillId="0" borderId="126" xfId="0" applyFont="1" applyBorder="1" applyAlignment="1">
      <alignment horizontal="center"/>
    </xf>
    <xf numFmtId="0" fontId="0" fillId="0" borderId="123" xfId="0" applyFont="1" applyBorder="1" applyAlignment="1">
      <alignment horizontal="center"/>
    </xf>
    <xf numFmtId="0" fontId="0" fillId="0" borderId="122" xfId="0" applyFont="1" applyBorder="1" applyAlignment="1">
      <alignment horizontal="center"/>
    </xf>
    <xf numFmtId="0" fontId="0" fillId="0" borderId="115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0" fillId="0" borderId="122" xfId="0" applyFont="1" applyFill="1" applyBorder="1" applyAlignment="1">
      <alignment horizontal="center"/>
    </xf>
    <xf numFmtId="0" fontId="0" fillId="0" borderId="123" xfId="0" applyFont="1" applyFill="1" applyBorder="1" applyAlignment="1">
      <alignment horizontal="center"/>
    </xf>
    <xf numFmtId="0" fontId="0" fillId="0" borderId="117" xfId="0" applyFont="1" applyBorder="1" applyAlignment="1">
      <alignment horizontal="center"/>
    </xf>
    <xf numFmtId="0" fontId="0" fillId="0" borderId="116" xfId="0" applyFont="1" applyBorder="1" applyAlignment="1">
      <alignment horizontal="center"/>
    </xf>
    <xf numFmtId="0" fontId="0" fillId="0" borderId="113" xfId="0" applyFont="1" applyBorder="1" applyAlignment="1">
      <alignment horizontal="center"/>
    </xf>
    <xf numFmtId="0" fontId="0" fillId="0" borderId="114" xfId="0" applyFont="1" applyBorder="1" applyAlignment="1">
      <alignment horizontal="center"/>
    </xf>
    <xf numFmtId="0" fontId="0" fillId="0" borderId="116" xfId="0" applyFont="1" applyFill="1" applyBorder="1" applyAlignment="1">
      <alignment horizontal="center"/>
    </xf>
    <xf numFmtId="0" fontId="0" fillId="0" borderId="117" xfId="0" applyFont="1" applyFill="1" applyBorder="1" applyAlignment="1">
      <alignment horizontal="center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138" xfId="0" applyBorder="1" applyAlignment="1">
      <alignment horizontal="center"/>
    </xf>
    <xf numFmtId="0" fontId="0" fillId="0" borderId="139" xfId="0" applyBorder="1" applyAlignment="1">
      <alignment horizontal="center"/>
    </xf>
    <xf numFmtId="0" fontId="0" fillId="0" borderId="140" xfId="0" applyBorder="1" applyAlignment="1">
      <alignment horizontal="center"/>
    </xf>
    <xf numFmtId="0" fontId="0" fillId="0" borderId="137" xfId="0" applyBorder="1" applyAlignment="1">
      <alignment horizontal="center"/>
    </xf>
    <xf numFmtId="0" fontId="0" fillId="0" borderId="141" xfId="0" applyBorder="1" applyAlignment="1">
      <alignment horizontal="center"/>
    </xf>
    <xf numFmtId="0" fontId="0" fillId="0" borderId="142" xfId="0" applyBorder="1" applyAlignment="1">
      <alignment horizontal="center"/>
    </xf>
    <xf numFmtId="0" fontId="0" fillId="0" borderId="128" xfId="0" applyBorder="1" applyAlignment="1">
      <alignment horizontal="center"/>
    </xf>
    <xf numFmtId="0" fontId="0" fillId="0" borderId="131" xfId="0" applyBorder="1" applyAlignment="1">
      <alignment horizontal="center"/>
    </xf>
    <xf numFmtId="0" fontId="0" fillId="0" borderId="130" xfId="0" applyBorder="1" applyAlignment="1">
      <alignment horizontal="center"/>
    </xf>
    <xf numFmtId="0" fontId="0" fillId="0" borderId="143" xfId="0" applyBorder="1" applyAlignment="1">
      <alignment horizontal="center"/>
    </xf>
    <xf numFmtId="0" fontId="0" fillId="0" borderId="133" xfId="0" applyBorder="1" applyAlignment="1">
      <alignment horizontal="center"/>
    </xf>
    <xf numFmtId="0" fontId="0" fillId="0" borderId="134" xfId="0" applyBorder="1" applyAlignment="1">
      <alignment horizontal="center"/>
    </xf>
    <xf numFmtId="0" fontId="0" fillId="0" borderId="150" xfId="0" applyBorder="1" applyAlignment="1">
      <alignment horizontal="center"/>
    </xf>
    <xf numFmtId="0" fontId="2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4" fillId="0" borderId="31" xfId="0" applyNumberFormat="1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0" fillId="3" borderId="107" xfId="0" applyFill="1" applyBorder="1" applyAlignment="1">
      <alignment horizont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106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0" borderId="66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/>
    </xf>
    <xf numFmtId="0" fontId="7" fillId="4" borderId="108" xfId="0" applyFont="1" applyFill="1" applyBorder="1" applyAlignment="1">
      <alignment horizontal="center"/>
    </xf>
    <xf numFmtId="0" fontId="7" fillId="0" borderId="109" xfId="0" applyFont="1" applyBorder="1" applyAlignment="1">
      <alignment horizontal="center"/>
    </xf>
    <xf numFmtId="0" fontId="7" fillId="4" borderId="107" xfId="0" applyFont="1" applyFill="1" applyBorder="1" applyAlignment="1">
      <alignment horizontal="center"/>
    </xf>
    <xf numFmtId="0" fontId="0" fillId="0" borderId="147" xfId="0" applyBorder="1" applyAlignment="1">
      <alignment horizontal="center"/>
    </xf>
    <xf numFmtId="0" fontId="0" fillId="0" borderId="148" xfId="0" applyBorder="1" applyAlignment="1">
      <alignment horizontal="center"/>
    </xf>
    <xf numFmtId="0" fontId="0" fillId="5" borderId="144" xfId="0" applyFill="1" applyBorder="1" applyAlignment="1">
      <alignment horizontal="center"/>
    </xf>
    <xf numFmtId="0" fontId="0" fillId="5" borderId="145" xfId="0" applyFill="1" applyBorder="1" applyAlignment="1">
      <alignment horizontal="center"/>
    </xf>
    <xf numFmtId="0" fontId="0" fillId="5" borderId="146" xfId="0" applyFill="1" applyBorder="1" applyAlignment="1">
      <alignment horizontal="center"/>
    </xf>
    <xf numFmtId="0" fontId="0" fillId="5" borderId="149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32" xfId="0" applyFill="1" applyBorder="1" applyAlignment="1">
      <alignment horizontal="center"/>
    </xf>
    <xf numFmtId="0" fontId="0" fillId="3" borderId="136" xfId="0" applyFill="1" applyBorder="1" applyAlignment="1">
      <alignment horizontal="center"/>
    </xf>
    <xf numFmtId="0" fontId="0" fillId="0" borderId="135" xfId="0" applyBorder="1" applyAlignment="1">
      <alignment horizontal="center"/>
    </xf>
    <xf numFmtId="0" fontId="0" fillId="0" borderId="111" xfId="0" applyBorder="1" applyAlignment="1">
      <alignment horizontal="center"/>
    </xf>
    <xf numFmtId="0" fontId="0" fillId="0" borderId="112" xfId="0" applyBorder="1" applyAlignment="1">
      <alignment horizontal="center"/>
    </xf>
    <xf numFmtId="0" fontId="0" fillId="2" borderId="110" xfId="0" applyFill="1" applyBorder="1" applyAlignment="1">
      <alignment horizontal="center"/>
    </xf>
    <xf numFmtId="0" fontId="5" fillId="0" borderId="106" xfId="0" applyFont="1" applyBorder="1" applyAlignment="1">
      <alignment horizontal="center"/>
    </xf>
    <xf numFmtId="0" fontId="5" fillId="4" borderId="107" xfId="0" applyFont="1" applyFill="1" applyBorder="1" applyAlignment="1">
      <alignment horizontal="center"/>
    </xf>
    <xf numFmtId="0" fontId="0" fillId="4" borderId="136" xfId="0" applyFill="1" applyBorder="1" applyAlignment="1">
      <alignment horizontal="center"/>
    </xf>
    <xf numFmtId="164" fontId="1" fillId="0" borderId="94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0" fillId="2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64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164" fontId="1" fillId="0" borderId="91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10" xfId="0" applyFont="1" applyFill="1" applyBorder="1" applyAlignment="1">
      <alignment horizontal="center"/>
    </xf>
    <xf numFmtId="0" fontId="0" fillId="2" borderId="121" xfId="0" applyFont="1" applyFill="1" applyBorder="1" applyAlignment="1">
      <alignment horizontal="center"/>
    </xf>
    <xf numFmtId="0" fontId="0" fillId="2" borderId="123" xfId="0" applyFont="1" applyFill="1" applyBorder="1" applyAlignment="1">
      <alignment horizontal="center"/>
    </xf>
    <xf numFmtId="0" fontId="0" fillId="2" borderId="125" xfId="0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0" fillId="0" borderId="119" xfId="0" applyBorder="1" applyAlignment="1">
      <alignment horizontal="center"/>
    </xf>
    <xf numFmtId="0" fontId="0" fillId="0" borderId="120" xfId="0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0" fillId="0" borderId="127" xfId="0" applyBorder="1" applyAlignment="1">
      <alignment horizontal="center" vertical="center" wrapText="1"/>
    </xf>
    <xf numFmtId="165" fontId="6" fillId="0" borderId="105" xfId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66" xfId="0" applyNumberFormat="1" applyFont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  <xf numFmtId="0" fontId="1" fillId="0" borderId="91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67" xfId="0" applyNumberFormat="1" applyFont="1" applyBorder="1" applyAlignment="1">
      <alignment horizontal="center" vertical="center"/>
    </xf>
    <xf numFmtId="0" fontId="4" fillId="0" borderId="56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57" xfId="0" applyNumberFormat="1" applyFont="1" applyBorder="1" applyAlignment="1">
      <alignment horizontal="center" vertical="center"/>
    </xf>
    <xf numFmtId="0" fontId="1" fillId="0" borderId="94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4" fillId="0" borderId="68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40" xfId="0" applyNumberFormat="1" applyFont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U14" sqref="U14"/>
    </sheetView>
  </sheetViews>
  <sheetFormatPr defaultRowHeight="15" x14ac:dyDescent="0.25"/>
  <cols>
    <col min="1" max="1" width="21.140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3.85546875" customWidth="1"/>
    <col min="17" max="17" width="3.5703125" customWidth="1"/>
    <col min="18" max="18" width="7.28515625" customWidth="1"/>
    <col min="19" max="19" width="5.28515625" customWidth="1"/>
    <col min="20" max="20" width="5.5703125" customWidth="1"/>
    <col min="21" max="21" width="8.140625" customWidth="1"/>
    <col min="22" max="22" width="14.140625" customWidth="1"/>
    <col min="23" max="23" width="9.85546875" customWidth="1"/>
    <col min="24" max="24" width="10.28515625" customWidth="1"/>
    <col min="25" max="26" width="9.42578125" customWidth="1"/>
    <col min="27" max="27" width="10" customWidth="1"/>
    <col min="28" max="28" width="9.42578125" customWidth="1"/>
  </cols>
  <sheetData>
    <row r="1" spans="1:26" ht="37.5" customHeight="1" x14ac:dyDescent="0.25">
      <c r="A1" s="264" t="s">
        <v>109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45.7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4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228" t="s">
        <v>99</v>
      </c>
      <c r="B4" s="257"/>
      <c r="C4" s="258"/>
      <c r="D4" s="258"/>
      <c r="E4" s="259"/>
      <c r="F4" s="29">
        <v>6</v>
      </c>
      <c r="G4" s="30">
        <v>15</v>
      </c>
      <c r="H4" s="31"/>
      <c r="I4" s="40"/>
      <c r="J4" s="29">
        <v>3</v>
      </c>
      <c r="K4" s="32">
        <v>15</v>
      </c>
      <c r="L4" s="31"/>
      <c r="M4" s="41"/>
      <c r="N4" s="29">
        <v>15</v>
      </c>
      <c r="O4" s="32">
        <v>6</v>
      </c>
      <c r="P4" s="31"/>
      <c r="Q4" s="41"/>
      <c r="R4" s="251">
        <f>P5+L5+H5</f>
        <v>4</v>
      </c>
      <c r="S4" s="236">
        <f>J4+J5+L4+N4+N5+P4+H4+F4+F5</f>
        <v>51</v>
      </c>
      <c r="T4" s="253">
        <f>K5+K4+M4+O5+O4+Q4+I4+G4+G5</f>
        <v>76</v>
      </c>
      <c r="U4" s="255" t="s">
        <v>182</v>
      </c>
      <c r="W4" s="238">
        <f>IF(F4&gt;G4,1,0)+IF(F5&gt;G5,1,0)+IF(H4&gt;I4,1,0)+IF(J4&gt;K4,1,0)+IF(J5&gt;K5,1,0)+IF(L4&gt;M4,1,0)+IF(N4&gt;O4,1,0)+IF(N5&gt;O5,1,0)+IF(P4&gt;Q4,1,0)</f>
        <v>2</v>
      </c>
      <c r="X4" s="224">
        <f>IF(F4&lt;G4,1,0)+IF(F5&lt;G5,1,0)+IF(H4&lt;I4,1,0)+IF(J4&lt;K4,1,0)+IF(J5&lt;K5,1,0)+IF(L4&lt;M4,1,0)+IF(N4&lt;O4,1,0)+IF(N5&lt;O5,1,0)+IF(P4&lt;Q4,1,0)</f>
        <v>4</v>
      </c>
      <c r="Y4" s="224">
        <f>W4/X4</f>
        <v>0.5</v>
      </c>
      <c r="Z4" s="225">
        <f>S4/T4</f>
        <v>0.67105263157894735</v>
      </c>
    </row>
    <row r="5" spans="1:26" ht="15.75" customHeight="1" thickBot="1" x14ac:dyDescent="0.3">
      <c r="A5" s="244"/>
      <c r="B5" s="260"/>
      <c r="C5" s="261"/>
      <c r="D5" s="261"/>
      <c r="E5" s="262"/>
      <c r="F5" s="33">
        <v>5</v>
      </c>
      <c r="G5" s="34">
        <v>15</v>
      </c>
      <c r="H5" s="263">
        <f>IF(AND(F4=0,F5=0),0,1)*0+IF(AND(F4&gt;G4,F5&gt;G5),1,0)*2+IF(AND(F4&lt;G4,F5&lt;G5),1,0)*IF(AND(F4=0,F5=0),0,1)+IF(H4&gt;I4,1,0)*2+IF(H4&lt;I4,1,0)*1</f>
        <v>1</v>
      </c>
      <c r="I5" s="263"/>
      <c r="J5" s="33">
        <v>7</v>
      </c>
      <c r="K5" s="34">
        <v>15</v>
      </c>
      <c r="L5" s="263">
        <f>IF(AND(J4=0,J5=0),0,1)*0+IF(AND(J4&gt;K4,J5&gt;K5),1,0)*2+IF(AND(J4&lt;K4,J5&lt;K5),1,0)*IF(AND(J4=0,J5=0),0,1)+IF(L4&gt;M4,1,0)*2+IF(L4&lt;M4,1,0)*1</f>
        <v>1</v>
      </c>
      <c r="M5" s="263"/>
      <c r="N5" s="33">
        <v>15</v>
      </c>
      <c r="O5" s="34">
        <v>10</v>
      </c>
      <c r="P5" s="263">
        <f>IF(AND(N4=0,N5=0),0,1)*0+IF(AND(N4&gt;O4,N5&gt;O5),1,0)*2+IF(AND(N4&lt;O4,N5&lt;O5),1,0)*IF(AND(N4=0,N5=0),0,1)+IF(P4&gt;Q4,1,0)*2+IF(P4&lt;Q4,1,0)*1</f>
        <v>2</v>
      </c>
      <c r="Q5" s="263"/>
      <c r="R5" s="252"/>
      <c r="S5" s="248"/>
      <c r="T5" s="254"/>
      <c r="U5" s="256"/>
      <c r="W5" s="249"/>
      <c r="X5" s="224"/>
      <c r="Y5" s="224"/>
      <c r="Z5" s="225"/>
    </row>
    <row r="6" spans="1:26" ht="16.5" customHeight="1" thickTop="1" thickBot="1" x14ac:dyDescent="0.3">
      <c r="A6" s="228" t="s">
        <v>95</v>
      </c>
      <c r="B6" s="3">
        <f>G4</f>
        <v>15</v>
      </c>
      <c r="C6" s="4">
        <f>F4</f>
        <v>6</v>
      </c>
      <c r="D6" s="5">
        <f>I4</f>
        <v>0</v>
      </c>
      <c r="E6" s="6">
        <f>H4</f>
        <v>0</v>
      </c>
      <c r="F6" s="250"/>
      <c r="G6" s="250"/>
      <c r="H6" s="250"/>
      <c r="I6" s="250"/>
      <c r="J6" s="7">
        <v>8</v>
      </c>
      <c r="K6" s="8">
        <v>15</v>
      </c>
      <c r="L6" s="9">
        <v>9</v>
      </c>
      <c r="M6" s="126">
        <v>11</v>
      </c>
      <c r="N6" s="10">
        <v>15</v>
      </c>
      <c r="O6" s="8">
        <v>2</v>
      </c>
      <c r="P6" s="127"/>
      <c r="Q6" s="126"/>
      <c r="R6" s="251">
        <f>P7+L7+D7</f>
        <v>5</v>
      </c>
      <c r="S6" s="236">
        <f>J6+J7+L6+N6+N7+P6+D6+B6+B7</f>
        <v>92</v>
      </c>
      <c r="T6" s="253">
        <f>K7+K6+M6+O7+O6+Q6+E6+C6+C7</f>
        <v>59</v>
      </c>
      <c r="U6" s="255" t="s">
        <v>181</v>
      </c>
      <c r="W6" s="238">
        <f>IF(B6&gt;C6,1,0)+IF(B7&gt;C7,1,0)+IF(D6&gt;E6,1,0)+IF(J6&gt;K6,1,0)+IF(J7&gt;K7,1,0)+IF(L6&gt;M6,1,0)+IF(N6&gt;O6,1,0)+IF(N7&gt;O7,1,0)+IF(P6&gt;Q6,1,0)</f>
        <v>5</v>
      </c>
      <c r="X6" s="224">
        <f>IF(B6&lt;C6,1,0)+IF(B7&lt;C7,1,0)+IF(D6&lt;E6,1,0)+IF(J6&lt;K6,1,0)+IF(J7&lt;K7,1,0)+IF(L6&lt;M6,1,0)+IF(N6&lt;O6,1,0)+IF(N7&lt;O7,1,0)+IF(P6&lt;Q6,1,0)</f>
        <v>2</v>
      </c>
      <c r="Y6" s="224">
        <f t="shared" ref="Y6" si="0">W6/X6</f>
        <v>2.5</v>
      </c>
      <c r="Z6" s="225">
        <f t="shared" ref="Z6" si="1">S6/T6</f>
        <v>1.5593220338983051</v>
      </c>
    </row>
    <row r="7" spans="1:26" ht="15.75" customHeight="1" thickTop="1" thickBot="1" x14ac:dyDescent="0.3">
      <c r="A7" s="244"/>
      <c r="B7" s="11">
        <f>G5</f>
        <v>15</v>
      </c>
      <c r="C7" s="12">
        <f>F5</f>
        <v>5</v>
      </c>
      <c r="D7" s="226">
        <f>IF(AND(B6=0,B7=0),0,1)*0+IF(AND(B6&gt;C6,B7&gt;C7),1,0)*2+IF(AND(B6&lt;C6,B7&lt;C7),1,0)*IF(AND(B6=0,B7=0),0,1)+IF(D6&gt;E6,1,0)*2+IF(D6&lt;E6,1,0)*1</f>
        <v>2</v>
      </c>
      <c r="E7" s="227"/>
      <c r="F7" s="250"/>
      <c r="G7" s="250"/>
      <c r="H7" s="250"/>
      <c r="I7" s="250"/>
      <c r="J7" s="13">
        <v>15</v>
      </c>
      <c r="K7" s="14">
        <v>12</v>
      </c>
      <c r="L7" s="263">
        <f>IF(AND(J6=0,J7=0),0,1)*0+IF(AND(J6&gt;K6,J7&gt;K7),1,0)*2+IF(AND(J6&lt;K6,J7&lt;K7),1,0)*IF(AND(J6=0,J7=0),0,1)+IF(L6&gt;M6,1,0)*2+IF(L6&lt;M6,1,0)*1</f>
        <v>1</v>
      </c>
      <c r="M7" s="263"/>
      <c r="N7" s="13">
        <v>15</v>
      </c>
      <c r="O7" s="14">
        <v>8</v>
      </c>
      <c r="P7" s="263">
        <f>IF(AND(N6=0,N7=0),0,1)*0+IF(AND(N6&gt;O6,N7&gt;O7),1,0)*2+IF(AND(N6&lt;O6,N7&lt;O7),1,0)*IF(AND(N6=0,N7=0),0,1)+IF(P6&gt;Q6,1,0)*2+IF(P6&lt;Q6,1,0)*1</f>
        <v>2</v>
      </c>
      <c r="Q7" s="263"/>
      <c r="R7" s="252"/>
      <c r="S7" s="248"/>
      <c r="T7" s="254"/>
      <c r="U7" s="256"/>
      <c r="W7" s="249"/>
      <c r="X7" s="224"/>
      <c r="Y7" s="224"/>
      <c r="Z7" s="225"/>
    </row>
    <row r="8" spans="1:26" ht="16.5" customHeight="1" thickTop="1" thickBot="1" x14ac:dyDescent="0.3">
      <c r="A8" s="228" t="s">
        <v>91</v>
      </c>
      <c r="B8" s="7">
        <f>K4</f>
        <v>15</v>
      </c>
      <c r="C8" s="15">
        <f>J4</f>
        <v>3</v>
      </c>
      <c r="D8" s="16">
        <f>M4</f>
        <v>0</v>
      </c>
      <c r="E8" s="128">
        <f>L4</f>
        <v>0</v>
      </c>
      <c r="F8" s="17">
        <f>K6</f>
        <v>15</v>
      </c>
      <c r="G8" s="18">
        <f>J6</f>
        <v>8</v>
      </c>
      <c r="H8" s="19">
        <f>M6</f>
        <v>11</v>
      </c>
      <c r="I8" s="129">
        <f>L6</f>
        <v>9</v>
      </c>
      <c r="J8" s="230"/>
      <c r="K8" s="231"/>
      <c r="L8" s="231"/>
      <c r="M8" s="232"/>
      <c r="N8" s="10">
        <v>15</v>
      </c>
      <c r="O8" s="8">
        <v>0</v>
      </c>
      <c r="P8" s="9"/>
      <c r="Q8" s="126"/>
      <c r="R8" s="251">
        <f>P9+H9+D9</f>
        <v>6</v>
      </c>
      <c r="S8" s="236">
        <f>H8+F8+F9+D8+B8+B9+N8+N9+P8</f>
        <v>98</v>
      </c>
      <c r="T8" s="253">
        <f>I8+G8+G9+E8+C8+C9+O9+O8+Q8</f>
        <v>43</v>
      </c>
      <c r="U8" s="255" t="s">
        <v>180</v>
      </c>
      <c r="W8" s="238">
        <f>IF(B8&gt;C8,1,0)+IF(B9&gt;C9,1,0)+IF(D8&gt;E8,1,0)+IF(F8&gt;G8,1,0)+IF(F9&gt;G9,1,0)+IF(H8&gt;I8,1,0)+IF(N8&gt;O8,1,0)+IF(N9&gt;O9,1,0)+IF(P8&gt;Q8,1,0)</f>
        <v>6</v>
      </c>
      <c r="X8" s="224">
        <f>IF(B8&lt;C8,1,0)+IF(B9&lt;C9,1,0)+IF(D8&lt;E8,1,0)+IF(F8&lt;G8,1,0)+IF(F9&lt;G9,1,0)+IF(H8&lt;I8,1,0)+IF(N8&lt;O8,1,0)+IF(N9&lt;O9,1,0)+IF(P8&lt;Q8,1,0)</f>
        <v>1</v>
      </c>
      <c r="Y8" s="224">
        <f t="shared" ref="Y8" si="2">W8/X8</f>
        <v>6</v>
      </c>
      <c r="Z8" s="225">
        <f t="shared" ref="Z8" si="3">S8/T8</f>
        <v>2.2790697674418605</v>
      </c>
    </row>
    <row r="9" spans="1:26" ht="15.75" customHeight="1" thickBot="1" x14ac:dyDescent="0.3">
      <c r="A9" s="244"/>
      <c r="B9" s="20">
        <f>K5</f>
        <v>15</v>
      </c>
      <c r="C9" s="21">
        <f>J5</f>
        <v>7</v>
      </c>
      <c r="D9" s="226">
        <f>IF(AND(B8=0,B9=0),0,1)*0+IF(AND(B8&gt;C8,B9&gt;C9),1,0)*2+IF(AND(B8&lt;C8,B9&lt;C9),1,0)*IF(AND(B8=0,B9=0),0,1)+IF(D8&gt;E8,1,0)*2+IF(D8&lt;E8,1,0)*1</f>
        <v>2</v>
      </c>
      <c r="E9" s="227"/>
      <c r="F9" s="22">
        <f>K7</f>
        <v>12</v>
      </c>
      <c r="G9" s="23">
        <f>J7</f>
        <v>15</v>
      </c>
      <c r="H9" s="226">
        <f>IF(AND(F8=0,F9=0),0,1)*0+IF(AND(F8&gt;G8,F9&gt;G9),1,0)*2+IF(AND(F8&lt;G8,F9&lt;G9),1,0)*IF(AND(F8=0,F9=0),0,1)+IF(H8&gt;I8,1,0)*2+IF(H8&lt;I8,1,0)*1</f>
        <v>2</v>
      </c>
      <c r="I9" s="227"/>
      <c r="J9" s="245"/>
      <c r="K9" s="246"/>
      <c r="L9" s="246"/>
      <c r="M9" s="247"/>
      <c r="N9" s="13">
        <v>15</v>
      </c>
      <c r="O9" s="14">
        <v>1</v>
      </c>
      <c r="P9" s="226">
        <f>IF(AND(N8=0,N9=0),0,1)*0+IF(AND(N8&gt;O8,N9&gt;O9),1,0)*2+IF(AND(N8&lt;O8,N9&lt;O9),1,0)*IF(AND(N8=0,N9=0),0,1)+IF(P8&gt;Q8,1,0)*2+IF(P8&lt;Q8,1,0)*1</f>
        <v>2</v>
      </c>
      <c r="Q9" s="227"/>
      <c r="R9" s="252"/>
      <c r="S9" s="248"/>
      <c r="T9" s="254"/>
      <c r="U9" s="256"/>
      <c r="W9" s="249"/>
      <c r="X9" s="224"/>
      <c r="Y9" s="224"/>
      <c r="Z9" s="225"/>
    </row>
    <row r="10" spans="1:26" ht="16.5" customHeight="1" thickTop="1" thickBot="1" x14ac:dyDescent="0.3">
      <c r="A10" s="228" t="s">
        <v>65</v>
      </c>
      <c r="B10" s="7">
        <f>O4</f>
        <v>6</v>
      </c>
      <c r="C10" s="15">
        <f>N4</f>
        <v>15</v>
      </c>
      <c r="D10" s="16">
        <f>Q4</f>
        <v>0</v>
      </c>
      <c r="E10" s="128">
        <f>P4</f>
        <v>0</v>
      </c>
      <c r="F10" s="17">
        <f>O6</f>
        <v>2</v>
      </c>
      <c r="G10" s="18">
        <f>N6</f>
        <v>15</v>
      </c>
      <c r="H10" s="19">
        <f>Q6</f>
        <v>0</v>
      </c>
      <c r="I10" s="129">
        <f>P6</f>
        <v>0</v>
      </c>
      <c r="J10" s="10">
        <f>O8</f>
        <v>0</v>
      </c>
      <c r="K10" s="8">
        <f>N8</f>
        <v>15</v>
      </c>
      <c r="L10" s="9">
        <f>Q8</f>
        <v>0</v>
      </c>
      <c r="M10" s="126">
        <f>P8</f>
        <v>0</v>
      </c>
      <c r="N10" s="230"/>
      <c r="O10" s="231"/>
      <c r="P10" s="231"/>
      <c r="Q10" s="232"/>
      <c r="R10" s="251">
        <f>H11+D11+L11</f>
        <v>3</v>
      </c>
      <c r="S10" s="236">
        <f>J10+J11+L10+B10+B11+D10+F10+F11+H10</f>
        <v>27</v>
      </c>
      <c r="T10" s="253">
        <f>K11+K10+M10+C11+C10+E10+I10+G10+G11</f>
        <v>90</v>
      </c>
      <c r="U10" s="255" t="s">
        <v>183</v>
      </c>
      <c r="W10" s="238">
        <f>IF(B10&gt;C10,1,0)+IF(B11&gt;C11,1,0)+IF(D10&gt;E10,1,0)+IF(F10&gt;G10,1,0)+IF(F11&gt;G11,1,0)+IF(H10&gt;I10,1,0)+IF(J10&gt;K10,1,0)+IF(J11&gt;K11,1,0)+IF(L10&gt;M10,1,0)</f>
        <v>0</v>
      </c>
      <c r="X10" s="224">
        <f>IF(B10&lt;C10,1,0)+IF(B11&lt;C11,1,0)+IF(D10&lt;E10,1,0)+IF(F10&lt;G10,1,0)+IF(F11&lt;G11,1,0)+IF(H10&lt;I10,1,0)+IF(J10&lt;K10,1,0)+IF(J11&lt;K11,1,0)+IF(L10&lt;M10,1,0)</f>
        <v>6</v>
      </c>
      <c r="Y10" s="224">
        <f t="shared" ref="Y10" si="4">W10/X10</f>
        <v>0</v>
      </c>
      <c r="Z10" s="225">
        <f t="shared" ref="Z10" si="5">S10/T10</f>
        <v>0.3</v>
      </c>
    </row>
    <row r="11" spans="1:26" ht="15.75" customHeight="1" thickBot="1" x14ac:dyDescent="0.3">
      <c r="A11" s="229"/>
      <c r="B11" s="24">
        <f>O5</f>
        <v>10</v>
      </c>
      <c r="C11" s="25">
        <f>N5</f>
        <v>15</v>
      </c>
      <c r="D11" s="242">
        <f>IF(AND(B10=0,B11=0),0,1)*0+IF(AND(B10&gt;C10,B11&gt;C11),1,0)*2+IF(AND(B10&lt;C10,B11&lt;C11),1,0)*IF(AND(B10=0,B11=0),0,1)+IF(D10&gt;E10,1,0)*2+IF(D10&lt;E10,1,0)*1</f>
        <v>1</v>
      </c>
      <c r="E11" s="243"/>
      <c r="F11" s="26">
        <f>O7</f>
        <v>8</v>
      </c>
      <c r="G11" s="27">
        <f>N7</f>
        <v>15</v>
      </c>
      <c r="H11" s="242">
        <f>IF(AND(F10=0,F11=0),0,1)*0+IF(AND(F10&gt;G10,F11&gt;G11),1,0)*2+IF(AND(F10&lt;G10,F11&lt;G11),1,0)*IF(AND(F10=0,F11=0),0,1)+IF(H10&gt;I10,1,0)*2+IF(H10&lt;I10,1,0)*1</f>
        <v>1</v>
      </c>
      <c r="I11" s="243"/>
      <c r="J11" s="28">
        <f>O9</f>
        <v>1</v>
      </c>
      <c r="K11" s="26">
        <f>N9</f>
        <v>15</v>
      </c>
      <c r="L11" s="242">
        <f>IF(AND(J10=0,J11=0),0,1)*0+IF(AND(J10&gt;K10,J11&gt;K11),1,0)*2+IF(AND(J10&lt;K10,J11&lt;K11),1,0)*IF(AND(J10=0,J11=0),0,1)+IF(L10&gt;M10,1,0)*2+IF(L10&lt;M10,1,0)*1</f>
        <v>1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U10:U11"/>
    <mergeCell ref="R8:R9"/>
    <mergeCell ref="T8:T9"/>
    <mergeCell ref="U8:U9"/>
    <mergeCell ref="L7:M7"/>
    <mergeCell ref="P7:Q7"/>
    <mergeCell ref="L11:M11"/>
    <mergeCell ref="D9:E9"/>
    <mergeCell ref="P9:Q9"/>
    <mergeCell ref="D11:E11"/>
    <mergeCell ref="R10:R11"/>
    <mergeCell ref="T10:T11"/>
    <mergeCell ref="L5:M5"/>
    <mergeCell ref="P5:Q5"/>
    <mergeCell ref="A1:X1"/>
    <mergeCell ref="B3:E3"/>
    <mergeCell ref="F3:I3"/>
    <mergeCell ref="J3:M3"/>
    <mergeCell ref="N3:Q3"/>
    <mergeCell ref="S3:T3"/>
    <mergeCell ref="S4:S5"/>
    <mergeCell ref="W4:W5"/>
    <mergeCell ref="R4:R5"/>
    <mergeCell ref="T4:T5"/>
    <mergeCell ref="U4:U5"/>
    <mergeCell ref="X4:X5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R6:R7"/>
    <mergeCell ref="T6:T7"/>
    <mergeCell ref="U6:U7"/>
    <mergeCell ref="A4:A5"/>
    <mergeCell ref="B4:E5"/>
    <mergeCell ref="H5:I5"/>
    <mergeCell ref="Y8:Y9"/>
    <mergeCell ref="Z8:Z9"/>
    <mergeCell ref="H9:I9"/>
    <mergeCell ref="A10:A11"/>
    <mergeCell ref="N10:Q11"/>
    <mergeCell ref="S10:S11"/>
    <mergeCell ref="W10:W11"/>
    <mergeCell ref="X10:X11"/>
    <mergeCell ref="Y10:Y11"/>
    <mergeCell ref="Z10:Z11"/>
    <mergeCell ref="H11:I11"/>
    <mergeCell ref="A8:A9"/>
    <mergeCell ref="J8:M9"/>
    <mergeCell ref="S8:S9"/>
    <mergeCell ref="W8:W9"/>
    <mergeCell ref="X8:X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showZeros="0" workbookViewId="0">
      <selection activeCell="V13" sqref="V13"/>
    </sheetView>
  </sheetViews>
  <sheetFormatPr defaultRowHeight="15" x14ac:dyDescent="0.25"/>
  <cols>
    <col min="1" max="1" width="23.85546875" customWidth="1"/>
    <col min="2" max="2" width="3.85546875" customWidth="1"/>
    <col min="3" max="4" width="3.7109375" customWidth="1"/>
    <col min="5" max="5" width="3.85546875" customWidth="1"/>
    <col min="6" max="6" width="3.7109375" customWidth="1"/>
    <col min="7" max="9" width="3.42578125" customWidth="1"/>
    <col min="10" max="10" width="3.7109375" customWidth="1"/>
    <col min="11" max="11" width="3.42578125" customWidth="1"/>
    <col min="12" max="12" width="3.5703125" customWidth="1"/>
    <col min="13" max="14" width="3.42578125" customWidth="1"/>
    <col min="15" max="15" width="3.28515625" customWidth="1"/>
    <col min="16" max="17" width="3.5703125" customWidth="1"/>
    <col min="18" max="18" width="7.140625" customWidth="1"/>
    <col min="19" max="19" width="4.7109375" customWidth="1"/>
    <col min="20" max="20" width="4.85546875" customWidth="1"/>
    <col min="21" max="21" width="7.85546875" customWidth="1"/>
    <col min="22" max="22" width="12.140625" customWidth="1"/>
    <col min="23" max="23" width="8.85546875" customWidth="1"/>
    <col min="24" max="24" width="10.7109375" customWidth="1"/>
    <col min="25" max="25" width="9.85546875" customWidth="1"/>
    <col min="26" max="26" width="9.7109375" customWidth="1"/>
    <col min="27" max="29" width="4.28515625" customWidth="1"/>
    <col min="30" max="30" width="4.42578125" customWidth="1"/>
    <col min="31" max="31" width="4.7109375" customWidth="1"/>
    <col min="32" max="32" width="7.85546875" customWidth="1"/>
    <col min="35" max="35" width="9.5703125" customWidth="1"/>
  </cols>
  <sheetData>
    <row r="1" spans="1:26" ht="36" customHeight="1" x14ac:dyDescent="0.25">
      <c r="A1" s="264" t="s">
        <v>118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59.2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228" t="s">
        <v>96</v>
      </c>
      <c r="B4" s="257"/>
      <c r="C4" s="258"/>
      <c r="D4" s="258"/>
      <c r="E4" s="259"/>
      <c r="F4" s="202">
        <v>15</v>
      </c>
      <c r="G4" s="203">
        <v>8</v>
      </c>
      <c r="H4" s="204"/>
      <c r="I4" s="205"/>
      <c r="J4" s="202">
        <v>15</v>
      </c>
      <c r="K4" s="206">
        <v>7</v>
      </c>
      <c r="L4" s="204"/>
      <c r="M4" s="207"/>
      <c r="N4" s="202">
        <v>15</v>
      </c>
      <c r="O4" s="206">
        <v>7</v>
      </c>
      <c r="P4" s="204"/>
      <c r="Q4" s="207"/>
      <c r="R4" s="251">
        <f>P5+L5+H5</f>
        <v>6</v>
      </c>
      <c r="S4" s="236">
        <f>J4+J5+L4+N4+N5+P4+H4+F4+F5</f>
        <v>90</v>
      </c>
      <c r="T4" s="253">
        <f>K5+K4+M4+O5+O4+Q4+I4+G4+G5</f>
        <v>51</v>
      </c>
      <c r="U4" s="255" t="s">
        <v>180</v>
      </c>
      <c r="W4" s="238">
        <f>IF(F4&gt;G4,1,0)+IF(F5&gt;G5,1,0)+IF(H4&gt;I4,1,0)+IF(J4&gt;K4,1,0)+IF(J5&gt;K5,1,0)+IF(L4&gt;M4,1,0)+IF(N4&gt;O4,1,0)+IF(N5&gt;O5,1,0)+IF(P4&gt;Q4,1,0)</f>
        <v>6</v>
      </c>
      <c r="X4" s="224">
        <f>IF(F4&lt;G4,1,0)+IF(F5&lt;G5,1,0)+IF(H4&lt;I4,1,0)+IF(J4&lt;K4,1,0)+IF(J5&lt;K5,1,0)+IF(L4&lt;M4,1,0)+IF(N4&lt;O4,1,0)+IF(N5&lt;O5,1,0)+IF(P4&lt;Q4,1,0)</f>
        <v>0</v>
      </c>
      <c r="Y4" s="224" t="e">
        <f>W4/X4</f>
        <v>#DIV/0!</v>
      </c>
      <c r="Z4" s="225">
        <f>S4/T4</f>
        <v>1.7647058823529411</v>
      </c>
    </row>
    <row r="5" spans="1:26" ht="15.75" customHeight="1" thickBot="1" x14ac:dyDescent="0.3">
      <c r="A5" s="244"/>
      <c r="B5" s="260"/>
      <c r="C5" s="261"/>
      <c r="D5" s="261"/>
      <c r="E5" s="262"/>
      <c r="F5" s="208">
        <v>15</v>
      </c>
      <c r="G5" s="209">
        <v>9</v>
      </c>
      <c r="H5" s="286">
        <f>IF(AND(F4=0,F5=0),0,1)*0+IF(AND(F4&gt;G4,F5&gt;G5),1,0)*2+IF(AND(F4&lt;G4,F5&lt;G5),1,0)*IF(AND(F4=0,F5=0),0,1)+IF(H4&gt;I4,1,0)*2+IF(H4&lt;I4,1,0)*1</f>
        <v>2</v>
      </c>
      <c r="I5" s="286"/>
      <c r="J5" s="208">
        <v>15</v>
      </c>
      <c r="K5" s="209">
        <v>7</v>
      </c>
      <c r="L5" s="286">
        <f>IF(AND(J4=0,J5=0),0,1)*0+IF(AND(J4&gt;K4,J5&gt;K5),1,0)*2+IF(AND(J4&lt;K4,J5&lt;K5),1,0)*IF(AND(J4=0,J5=0),0,1)+IF(L4&gt;M4,1,0)*2+IF(L4&lt;M4,1,0)*1</f>
        <v>2</v>
      </c>
      <c r="M5" s="286"/>
      <c r="N5" s="208">
        <v>15</v>
      </c>
      <c r="O5" s="209">
        <v>13</v>
      </c>
      <c r="P5" s="277">
        <f>IF(AND(N4=0,N5=0),0,1)*0+IF(AND(N4&gt;O4,N5&gt;O5),1,0)*2+IF(AND(N4&lt;O4,N5&lt;O5),1,0)*IF(AND(N4=0,N5=0),0,1)+IF(P4&gt;Q4,1,0)*2+IF(P4&lt;Q4,1,0)*1</f>
        <v>2</v>
      </c>
      <c r="Q5" s="278"/>
      <c r="R5" s="252"/>
      <c r="S5" s="248"/>
      <c r="T5" s="254"/>
      <c r="U5" s="256"/>
      <c r="W5" s="249"/>
      <c r="X5" s="224"/>
      <c r="Y5" s="224"/>
      <c r="Z5" s="225"/>
    </row>
    <row r="6" spans="1:26" ht="16.5" customHeight="1" thickTop="1" thickBot="1" x14ac:dyDescent="0.3">
      <c r="A6" s="228" t="s">
        <v>64</v>
      </c>
      <c r="B6" s="3">
        <f>G4</f>
        <v>8</v>
      </c>
      <c r="C6" s="4">
        <f>F4</f>
        <v>15</v>
      </c>
      <c r="D6" s="5">
        <f>I4</f>
        <v>0</v>
      </c>
      <c r="E6" s="6">
        <f>H4</f>
        <v>0</v>
      </c>
      <c r="F6" s="285"/>
      <c r="G6" s="285"/>
      <c r="H6" s="285"/>
      <c r="I6" s="285"/>
      <c r="J6" s="210">
        <v>15</v>
      </c>
      <c r="K6" s="211">
        <v>13</v>
      </c>
      <c r="L6" s="212"/>
      <c r="M6" s="213"/>
      <c r="N6" s="214">
        <v>15</v>
      </c>
      <c r="O6" s="211">
        <v>7</v>
      </c>
      <c r="P6" s="223">
        <v>7</v>
      </c>
      <c r="Q6" s="213">
        <v>11</v>
      </c>
      <c r="R6" s="251">
        <f>P7+L7+D7</f>
        <v>4</v>
      </c>
      <c r="S6" s="236">
        <f>J6+J7+L6+N6+N7+P6+D6+B6+B7</f>
        <v>83</v>
      </c>
      <c r="T6" s="253">
        <f>K7+K6+M6+O7+O6+Q6+E6+C6+C7</f>
        <v>86</v>
      </c>
      <c r="U6" s="255" t="s">
        <v>182</v>
      </c>
      <c r="W6" s="238">
        <f>IF(B6&gt;C6,1,0)+IF(B7&gt;C7,1,0)+IF(D6&gt;E6,1,0)+IF(J6&gt;K6,1,0)+IF(J7&gt;K7,1,0)+IF(L6&gt;M6,1,0)+IF(N6&gt;O6,1,0)+IF(N7&gt;O7,1,0)+IF(P6&gt;Q6,1,0)</f>
        <v>3</v>
      </c>
      <c r="X6" s="224">
        <f>IF(B6&lt;C6,1,0)+IF(B7&lt;C7,1,0)+IF(D6&lt;E6,1,0)+IF(J6&lt;K6,1,0)+IF(J7&lt;K7,1,0)+IF(L6&lt;M6,1,0)+IF(N6&lt;O6,1,0)+IF(N7&lt;O7,1,0)+IF(P6&lt;Q6,1,0)</f>
        <v>4</v>
      </c>
      <c r="Y6" s="224">
        <f t="shared" ref="Y6" si="0">W6/X6</f>
        <v>0.75</v>
      </c>
      <c r="Z6" s="225">
        <f t="shared" ref="Z6" si="1">S6/T6</f>
        <v>0.96511627906976749</v>
      </c>
    </row>
    <row r="7" spans="1:26" ht="15.75" customHeight="1" thickTop="1" thickBot="1" x14ac:dyDescent="0.3">
      <c r="A7" s="244"/>
      <c r="B7" s="11">
        <f>G5</f>
        <v>9</v>
      </c>
      <c r="C7" s="12">
        <f>F5</f>
        <v>15</v>
      </c>
      <c r="D7" s="226">
        <f>IF(AND(B6=0,B7=0),0,1)*0+IF(AND(B6&gt;C6,B7&gt;C7),1,0)*2+IF(AND(B6&lt;C6,B7&lt;C7),1,0)*IF(AND(B6=0,B7=0),0,1)+IF(D6&gt;E6,1,0)*2+IF(D6&lt;E6,1,0)*1</f>
        <v>1</v>
      </c>
      <c r="E7" s="227"/>
      <c r="F7" s="285"/>
      <c r="G7" s="285"/>
      <c r="H7" s="285"/>
      <c r="I7" s="285"/>
      <c r="J7" s="215">
        <v>15</v>
      </c>
      <c r="K7" s="216">
        <v>9</v>
      </c>
      <c r="L7" s="286">
        <f>IF(AND(J6=0,J7=0),0,1)*0+IF(AND(J6&gt;K6,J7&gt;K7),1,0)*2+IF(AND(J6&lt;K6,J7&lt;K7),1,0)*IF(AND(J6=0,J7=0),0,1)+IF(L6&gt;M6,1,0)*2+IF(L6&lt;M6,1,0)*1</f>
        <v>2</v>
      </c>
      <c r="M7" s="286"/>
      <c r="N7" s="215">
        <v>14</v>
      </c>
      <c r="O7" s="216">
        <v>16</v>
      </c>
      <c r="P7" s="277">
        <f>IF(AND(N6=0,N7=0),0,1)*0+IF(AND(N6&gt;O6,N7&gt;O7),1,0)*2+IF(AND(N6&lt;O6,N7&lt;O7),1,0)*IF(AND(N6=0,N7=0),0,1)+IF(P6&gt;Q6,1,0)*2+IF(P6&lt;Q6,1,0)*1</f>
        <v>1</v>
      </c>
      <c r="Q7" s="278"/>
      <c r="R7" s="252"/>
      <c r="S7" s="248"/>
      <c r="T7" s="254"/>
      <c r="U7" s="256"/>
      <c r="W7" s="249"/>
      <c r="X7" s="224"/>
      <c r="Y7" s="224"/>
      <c r="Z7" s="225"/>
    </row>
    <row r="8" spans="1:26" ht="16.5" customHeight="1" thickTop="1" thickBot="1" x14ac:dyDescent="0.3">
      <c r="A8" s="228" t="s">
        <v>71</v>
      </c>
      <c r="B8" s="7">
        <f>K4</f>
        <v>7</v>
      </c>
      <c r="C8" s="15">
        <f>J4</f>
        <v>15</v>
      </c>
      <c r="D8" s="16">
        <f>M4</f>
        <v>0</v>
      </c>
      <c r="E8" s="128">
        <f>L4</f>
        <v>0</v>
      </c>
      <c r="F8" s="217">
        <f>K6</f>
        <v>13</v>
      </c>
      <c r="G8" s="218">
        <f>J6</f>
        <v>15</v>
      </c>
      <c r="H8" s="219">
        <f>M6</f>
        <v>0</v>
      </c>
      <c r="I8" s="220">
        <f>L6</f>
        <v>0</v>
      </c>
      <c r="J8" s="279"/>
      <c r="K8" s="280"/>
      <c r="L8" s="280"/>
      <c r="M8" s="281"/>
      <c r="N8" s="214">
        <v>5</v>
      </c>
      <c r="O8" s="211">
        <v>15</v>
      </c>
      <c r="P8" s="212">
        <v>6</v>
      </c>
      <c r="Q8" s="213">
        <v>11</v>
      </c>
      <c r="R8" s="251">
        <f>P9+H9+D9</f>
        <v>3</v>
      </c>
      <c r="S8" s="236">
        <f>H8+F8+F9+D8+B8+B9+N8+N9+P8</f>
        <v>62</v>
      </c>
      <c r="T8" s="253">
        <f>I8+G8+G9+E8+C8+C9+O9+O8+Q8</f>
        <v>95</v>
      </c>
      <c r="U8" s="255" t="s">
        <v>183</v>
      </c>
      <c r="W8" s="238">
        <f>IF(B8&gt;C8,1,0)+IF(B9&gt;C9,1,0)+IF(D8&gt;E8,1,0)+IF(F8&gt;G8,1,0)+IF(F9&gt;G9,1,0)+IF(H8&gt;I8,1,0)+IF(N8&gt;O8,1,0)+IF(N9&gt;O9,1,0)+IF(P8&gt;Q8,1,0)</f>
        <v>1</v>
      </c>
      <c r="X8" s="224">
        <f>IF(B8&lt;C8,1,0)+IF(B9&lt;C9,1,0)+IF(D8&lt;E8,1,0)+IF(F8&lt;G8,1,0)+IF(F9&lt;G9,1,0)+IF(H8&lt;I8,1,0)+IF(N8&lt;O8,1,0)+IF(N9&lt;O9,1,0)+IF(P8&lt;Q8,1,0)</f>
        <v>6</v>
      </c>
      <c r="Y8" s="224">
        <f t="shared" ref="Y8" si="2">W8/X8</f>
        <v>0.16666666666666666</v>
      </c>
      <c r="Z8" s="225">
        <f t="shared" ref="Z8" si="3">S8/T8</f>
        <v>0.65263157894736845</v>
      </c>
    </row>
    <row r="9" spans="1:26" ht="15.75" customHeight="1" thickBot="1" x14ac:dyDescent="0.3">
      <c r="A9" s="244"/>
      <c r="B9" s="20">
        <f>K5</f>
        <v>7</v>
      </c>
      <c r="C9" s="21">
        <f>J5</f>
        <v>15</v>
      </c>
      <c r="D9" s="226">
        <f>IF(AND(B8=0,B9=0),0,1)*0+IF(AND(B8&gt;C8,B9&gt;C9),1,0)*2+IF(AND(B8&lt;C8,B9&lt;C9),1,0)*IF(AND(B8=0,B9=0),0,1)+IF(D8&gt;E8,1,0)*2+IF(D8&lt;E8,1,0)*1</f>
        <v>1</v>
      </c>
      <c r="E9" s="227"/>
      <c r="F9" s="221">
        <f>K7</f>
        <v>9</v>
      </c>
      <c r="G9" s="222">
        <f>J7</f>
        <v>15</v>
      </c>
      <c r="H9" s="277">
        <f>IF(AND(F8=0,F9=0),0,1)*0+IF(AND(F8&gt;G8,F9&gt;G9),1,0)*2+IF(AND(F8&lt;G8,F9&lt;G9),1,0)*IF(AND(F8=0,F9=0),0,1)+IF(H8&gt;I8,1,0)*2+IF(H8&lt;I8,1,0)*1</f>
        <v>1</v>
      </c>
      <c r="I9" s="278"/>
      <c r="J9" s="282"/>
      <c r="K9" s="283"/>
      <c r="L9" s="283"/>
      <c r="M9" s="284"/>
      <c r="N9" s="215">
        <v>15</v>
      </c>
      <c r="O9" s="216">
        <v>9</v>
      </c>
      <c r="P9" s="277">
        <f>IF(AND(N8=0,N9=0),0,1)*0+IF(AND(N8&gt;O8,N9&gt;O9),1,0)*2+IF(AND(N8&lt;O8,N9&lt;O9),1,0)*IF(AND(N8=0,N9=0),0,1)+IF(P8&gt;Q8,1,0)*2+IF(P8&lt;Q8,1,0)*1</f>
        <v>1</v>
      </c>
      <c r="Q9" s="278"/>
      <c r="R9" s="252"/>
      <c r="S9" s="248"/>
      <c r="T9" s="254"/>
      <c r="U9" s="256"/>
      <c r="W9" s="249"/>
      <c r="X9" s="224"/>
      <c r="Y9" s="224"/>
      <c r="Z9" s="225"/>
    </row>
    <row r="10" spans="1:26" ht="16.5" customHeight="1" thickTop="1" thickBot="1" x14ac:dyDescent="0.3">
      <c r="A10" s="228" t="s">
        <v>105</v>
      </c>
      <c r="B10" s="7">
        <f>O4</f>
        <v>7</v>
      </c>
      <c r="C10" s="15">
        <f>N4</f>
        <v>15</v>
      </c>
      <c r="D10" s="16">
        <f>Q4</f>
        <v>0</v>
      </c>
      <c r="E10" s="128">
        <f>P4</f>
        <v>0</v>
      </c>
      <c r="F10" s="17">
        <f>O6</f>
        <v>7</v>
      </c>
      <c r="G10" s="18">
        <f>N6</f>
        <v>15</v>
      </c>
      <c r="H10" s="19">
        <f>Q6</f>
        <v>11</v>
      </c>
      <c r="I10" s="129">
        <f>P6</f>
        <v>7</v>
      </c>
      <c r="J10" s="10">
        <f>O8</f>
        <v>15</v>
      </c>
      <c r="K10" s="8">
        <f>N8</f>
        <v>5</v>
      </c>
      <c r="L10" s="9">
        <f>Q8</f>
        <v>11</v>
      </c>
      <c r="M10" s="126">
        <f>P8</f>
        <v>6</v>
      </c>
      <c r="N10" s="230"/>
      <c r="O10" s="231"/>
      <c r="P10" s="231"/>
      <c r="Q10" s="232"/>
      <c r="R10" s="251">
        <f>H11+D11+L11</f>
        <v>5</v>
      </c>
      <c r="S10" s="236">
        <f>J10+J11+L10+B10+B11+D10+F10+F11+H10</f>
        <v>89</v>
      </c>
      <c r="T10" s="253">
        <f>K11+K10+M10+C11+C10+E10+I10+G10+G11</f>
        <v>92</v>
      </c>
      <c r="U10" s="255" t="s">
        <v>181</v>
      </c>
      <c r="W10" s="238">
        <f>IF(B10&gt;C10,1,0)+IF(B11&gt;C11,1,0)+IF(D10&gt;E10,1,0)+IF(F10&gt;G10,1,0)+IF(F11&gt;G11,1,0)+IF(H10&gt;I10,1,0)+IF(J10&gt;K10,1,0)+IF(J11&gt;K11,1,0)+IF(L10&gt;M10,1,0)</f>
        <v>4</v>
      </c>
      <c r="X10" s="224">
        <f>IF(B10&lt;C10,1,0)+IF(B11&lt;C11,1,0)+IF(D10&lt;E10,1,0)+IF(F10&lt;G10,1,0)+IF(F11&lt;G11,1,0)+IF(H10&lt;I10,1,0)+IF(J10&lt;K10,1,0)+IF(J11&lt;K11,1,0)+IF(L10&lt;M10,1,0)</f>
        <v>4</v>
      </c>
      <c r="Y10" s="224">
        <f t="shared" ref="Y10" si="4">W10/X10</f>
        <v>1</v>
      </c>
      <c r="Z10" s="225">
        <f t="shared" ref="Z10" si="5">S10/T10</f>
        <v>0.96739130434782605</v>
      </c>
    </row>
    <row r="11" spans="1:26" ht="15.75" customHeight="1" thickBot="1" x14ac:dyDescent="0.3">
      <c r="A11" s="229"/>
      <c r="B11" s="24">
        <f>O5</f>
        <v>13</v>
      </c>
      <c r="C11" s="25">
        <f>N5</f>
        <v>15</v>
      </c>
      <c r="D11" s="242">
        <f>IF(AND(B10=0,B11=0),0,1)*0+IF(AND(B10&gt;C10,B11&gt;C11),1,0)*2+IF(AND(B10&lt;C10,B11&lt;C11),1,0)*IF(AND(B10=0,B11=0),0,1)+IF(D10&gt;E10,1,0)*2+IF(D10&lt;E10,1,0)*1</f>
        <v>1</v>
      </c>
      <c r="E11" s="243"/>
      <c r="F11" s="26">
        <f>O7</f>
        <v>16</v>
      </c>
      <c r="G11" s="27">
        <f>N7</f>
        <v>14</v>
      </c>
      <c r="H11" s="242">
        <f>IF(AND(F10=0,F11=0),0,1)*0+IF(AND(F10&gt;G10,F11&gt;G11),1,0)*2+IF(AND(F10&lt;G10,F11&lt;G11),1,0)*IF(AND(F10=0,F11=0),0,1)+IF(H10&gt;I10,1,0)*2+IF(H10&lt;I10,1,0)*1</f>
        <v>2</v>
      </c>
      <c r="I11" s="243"/>
      <c r="J11" s="28">
        <f>O9</f>
        <v>9</v>
      </c>
      <c r="K11" s="26">
        <f>N9</f>
        <v>15</v>
      </c>
      <c r="L11" s="242">
        <f>IF(AND(J10=0,J11=0),0,1)*0+IF(AND(J10&gt;K10,J11&gt;K11),1,0)*2+IF(AND(J10&lt;K10,J11&lt;K11),1,0)*IF(AND(J10=0,J11=0),0,1)+IF(L10&gt;M10,1,0)*2+IF(L10&lt;M10,1,0)*1</f>
        <v>2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  <row r="24" ht="16.5" customHeight="1" x14ac:dyDescent="0.25"/>
    <row r="25" ht="16.5" customHeight="1" x14ac:dyDescent="0.25"/>
    <row r="26" ht="15.75" customHeight="1" x14ac:dyDescent="0.25"/>
    <row r="27" ht="15.75" customHeight="1" x14ac:dyDescent="0.25"/>
  </sheetData>
  <mergeCells count="58">
    <mergeCell ref="A1:X1"/>
    <mergeCell ref="S3:T3"/>
    <mergeCell ref="P7:Q7"/>
    <mergeCell ref="H5:I5"/>
    <mergeCell ref="L5:M5"/>
    <mergeCell ref="P5:Q5"/>
    <mergeCell ref="L7:M7"/>
    <mergeCell ref="A4:A5"/>
    <mergeCell ref="B4:E5"/>
    <mergeCell ref="A6:A7"/>
    <mergeCell ref="R6:R7"/>
    <mergeCell ref="S6:S7"/>
    <mergeCell ref="T6:T7"/>
    <mergeCell ref="U6:U7"/>
    <mergeCell ref="W6:W7"/>
    <mergeCell ref="X6:X7"/>
    <mergeCell ref="Z10:Z11"/>
    <mergeCell ref="Z8:Z9"/>
    <mergeCell ref="Z6:Z7"/>
    <mergeCell ref="Z4:Z5"/>
    <mergeCell ref="B3:E3"/>
    <mergeCell ref="F3:I3"/>
    <mergeCell ref="J3:M3"/>
    <mergeCell ref="N3:Q3"/>
    <mergeCell ref="D11:E11"/>
    <mergeCell ref="P9:Q9"/>
    <mergeCell ref="D9:E9"/>
    <mergeCell ref="L11:M11"/>
    <mergeCell ref="J8:M9"/>
    <mergeCell ref="X4:X5"/>
    <mergeCell ref="Y4:Y5"/>
    <mergeCell ref="F6:I7"/>
    <mergeCell ref="Y6:Y7"/>
    <mergeCell ref="D7:E7"/>
    <mergeCell ref="R4:R5"/>
    <mergeCell ref="S4:S5"/>
    <mergeCell ref="T4:T5"/>
    <mergeCell ref="U4:U5"/>
    <mergeCell ref="W4:W5"/>
    <mergeCell ref="T10:T11"/>
    <mergeCell ref="U10:U11"/>
    <mergeCell ref="W10:W11"/>
    <mergeCell ref="X10:X11"/>
    <mergeCell ref="Y10:Y11"/>
    <mergeCell ref="H9:I9"/>
    <mergeCell ref="A10:A11"/>
    <mergeCell ref="N10:Q11"/>
    <mergeCell ref="R10:R11"/>
    <mergeCell ref="S10:S11"/>
    <mergeCell ref="H11:I11"/>
    <mergeCell ref="A8:A9"/>
    <mergeCell ref="R8:R9"/>
    <mergeCell ref="S8:S9"/>
    <mergeCell ref="T8:T9"/>
    <mergeCell ref="U8:U9"/>
    <mergeCell ref="W8:W9"/>
    <mergeCell ref="X8:X9"/>
    <mergeCell ref="Y8:Y9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S14" sqref="S14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5703125" customWidth="1"/>
    <col min="17" max="17" width="3.5703125" customWidth="1"/>
    <col min="18" max="18" width="6.85546875" customWidth="1"/>
    <col min="19" max="19" width="5.28515625" customWidth="1"/>
    <col min="20" max="20" width="6" customWidth="1"/>
    <col min="21" max="21" width="8.140625" customWidth="1"/>
    <col min="22" max="22" width="17.28515625" customWidth="1"/>
    <col min="23" max="23" width="9.140625" customWidth="1"/>
    <col min="24" max="24" width="9.5703125" customWidth="1"/>
    <col min="25" max="25" width="10.140625" customWidth="1"/>
    <col min="26" max="26" width="9.28515625" customWidth="1"/>
    <col min="27" max="27" width="10.140625" customWidth="1"/>
    <col min="28" max="28" width="9.140625" customWidth="1"/>
  </cols>
  <sheetData>
    <row r="1" spans="1:26" ht="33.75" customHeight="1" x14ac:dyDescent="0.25">
      <c r="A1" s="264" t="s">
        <v>119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45.7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228" t="s">
        <v>103</v>
      </c>
      <c r="B4" s="257"/>
      <c r="C4" s="258"/>
      <c r="D4" s="258"/>
      <c r="E4" s="259"/>
      <c r="F4" s="156">
        <v>15</v>
      </c>
      <c r="G4" s="157">
        <v>8</v>
      </c>
      <c r="H4" s="158"/>
      <c r="I4" s="159"/>
      <c r="J4" s="156">
        <v>15</v>
      </c>
      <c r="K4" s="160">
        <v>7</v>
      </c>
      <c r="L4" s="158"/>
      <c r="M4" s="161"/>
      <c r="N4" s="156">
        <v>15</v>
      </c>
      <c r="O4" s="160">
        <v>6</v>
      </c>
      <c r="P4" s="158"/>
      <c r="Q4" s="161"/>
      <c r="R4" s="251">
        <f>P5+L5+H5</f>
        <v>6</v>
      </c>
      <c r="S4" s="236">
        <f>J4+J5+L4+N4+N5+P4+H4+F4+F5</f>
        <v>90</v>
      </c>
      <c r="T4" s="253">
        <f>K5+K4+M4+O5+O4+Q4+I4+G4+G5</f>
        <v>31</v>
      </c>
      <c r="U4" s="255" t="s">
        <v>180</v>
      </c>
      <c r="W4" s="238">
        <f>IF(F4&gt;G4,1,0)+IF(F5&gt;G5,1,0)+IF(H4&gt;I4,1,0)+IF(J4&gt;K4,1,0)+IF(J5&gt;K5,1,0)+IF(L4&gt;M4,1,0)+IF(N4&gt;O4,1,0)+IF(N5&gt;O5,1,0)+IF(P4&gt;Q4,1,0)</f>
        <v>6</v>
      </c>
      <c r="X4" s="224">
        <f>IF(F4&lt;G4,1,0)+IF(F5&lt;G5,1,0)+IF(H4&lt;I4,1,0)+IF(J4&lt;K4,1,0)+IF(J5&lt;K5,1,0)+IF(L4&lt;M4,1,0)+IF(N4&lt;O4,1,0)+IF(N5&lt;O5,1,0)+IF(P4&lt;Q4,1,0)</f>
        <v>0</v>
      </c>
      <c r="Y4" s="224" t="e">
        <f>W4/X4</f>
        <v>#DIV/0!</v>
      </c>
      <c r="Z4" s="225">
        <f>S4/T4</f>
        <v>2.903225806451613</v>
      </c>
    </row>
    <row r="5" spans="1:26" ht="15.75" customHeight="1" thickBot="1" x14ac:dyDescent="0.3">
      <c r="A5" s="244"/>
      <c r="B5" s="260"/>
      <c r="C5" s="261"/>
      <c r="D5" s="261"/>
      <c r="E5" s="262"/>
      <c r="F5" s="162">
        <v>15</v>
      </c>
      <c r="G5" s="163">
        <v>1</v>
      </c>
      <c r="H5" s="290">
        <f>IF(AND(F4=0,F5=0),0,1)*0+IF(AND(F4&gt;G4,F5&gt;G5),1,0)*2+IF(AND(F4&lt;G4,F5&lt;G5),1,0)*IF(AND(F4=0,F5=0),0,1)+IF(H4&gt;I4,1,0)*2+IF(H4&lt;I4,1,0)*1</f>
        <v>2</v>
      </c>
      <c r="I5" s="290"/>
      <c r="J5" s="162">
        <v>15</v>
      </c>
      <c r="K5" s="163">
        <v>3</v>
      </c>
      <c r="L5" s="290">
        <f>IF(AND(J4=0,J5=0),0,1)*0+IF(AND(J4&gt;K4,J5&gt;K5),1,0)*2+IF(AND(J4&lt;K4,J5&lt;K5),1,0)*IF(AND(J4=0,J5=0),0,1)+IF(L4&gt;M4,1,0)*2+IF(L4&lt;M4,1,0)*1</f>
        <v>2</v>
      </c>
      <c r="M5" s="290"/>
      <c r="N5" s="162">
        <v>15</v>
      </c>
      <c r="O5" s="163">
        <v>6</v>
      </c>
      <c r="P5" s="290">
        <f>IF(AND(N4=0,N5=0),0,1)*0+IF(AND(N4&gt;O4,N5&gt;O5),1,0)*2+IF(AND(N4&lt;O4,N5&lt;O5),1,0)*IF(AND(N4=0,N5=0),0,1)+IF(P4&gt;Q4,1,0)*2+IF(P4&lt;Q4,1,0)*1</f>
        <v>2</v>
      </c>
      <c r="Q5" s="290"/>
      <c r="R5" s="252"/>
      <c r="S5" s="248"/>
      <c r="T5" s="254"/>
      <c r="U5" s="256"/>
      <c r="W5" s="249"/>
      <c r="X5" s="224"/>
      <c r="Y5" s="224"/>
      <c r="Z5" s="225"/>
    </row>
    <row r="6" spans="1:26" ht="16.5" customHeight="1" thickTop="1" thickBot="1" x14ac:dyDescent="0.3">
      <c r="A6" s="228" t="s">
        <v>104</v>
      </c>
      <c r="B6" s="3">
        <f>G4</f>
        <v>8</v>
      </c>
      <c r="C6" s="4">
        <f>F4</f>
        <v>15</v>
      </c>
      <c r="D6" s="5">
        <f>I4</f>
        <v>0</v>
      </c>
      <c r="E6" s="6">
        <f>H4</f>
        <v>0</v>
      </c>
      <c r="F6" s="291"/>
      <c r="G6" s="291"/>
      <c r="H6" s="291"/>
      <c r="I6" s="291"/>
      <c r="J6" s="164">
        <v>5</v>
      </c>
      <c r="K6" s="165">
        <v>15</v>
      </c>
      <c r="L6" s="166"/>
      <c r="M6" s="167"/>
      <c r="N6" s="168">
        <v>15</v>
      </c>
      <c r="O6" s="165">
        <v>7</v>
      </c>
      <c r="P6" s="169">
        <v>11</v>
      </c>
      <c r="Q6" s="167">
        <v>8</v>
      </c>
      <c r="R6" s="251">
        <f>P7+L7+D7</f>
        <v>4</v>
      </c>
      <c r="S6" s="236">
        <f>J6+J7+L6+N6+N7+P6+D6+B6+B7</f>
        <v>61</v>
      </c>
      <c r="T6" s="253">
        <f>K7+K6+M6+O7+O6+Q6+E6+C6+C7</f>
        <v>90</v>
      </c>
      <c r="U6" s="255" t="s">
        <v>182</v>
      </c>
      <c r="W6" s="238">
        <f>IF(B6&gt;C6,1,0)+IF(B7&gt;C7,1,0)+IF(D6&gt;E6,1,0)+IF(J6&gt;K6,1,0)+IF(J7&gt;K7,1,0)+IF(L6&gt;M6,1,0)+IF(N6&gt;O6,1,0)+IF(N7&gt;O7,1,0)+IF(P6&gt;Q6,1,0)</f>
        <v>2</v>
      </c>
      <c r="X6" s="224">
        <f>IF(B6&lt;C6,1,0)+IF(B7&lt;C7,1,0)+IF(D6&lt;E6,1,0)+IF(J6&lt;K6,1,0)+IF(J7&lt;K7,1,0)+IF(L6&lt;M6,1,0)+IF(N6&lt;O6,1,0)+IF(N7&lt;O7,1,0)+IF(P6&lt;Q6,1,0)</f>
        <v>5</v>
      </c>
      <c r="Y6" s="224">
        <f t="shared" ref="Y6" si="0">W6/X6</f>
        <v>0.4</v>
      </c>
      <c r="Z6" s="225">
        <f t="shared" ref="Z6" si="1">S6/T6</f>
        <v>0.67777777777777781</v>
      </c>
    </row>
    <row r="7" spans="1:26" ht="15.75" customHeight="1" thickTop="1" thickBot="1" x14ac:dyDescent="0.3">
      <c r="A7" s="244"/>
      <c r="B7" s="11">
        <f>G5</f>
        <v>1</v>
      </c>
      <c r="C7" s="12">
        <f>F5</f>
        <v>15</v>
      </c>
      <c r="D7" s="226">
        <f>IF(AND(B6=0,B7=0),0,1)*0+IF(AND(B6&gt;C6,B7&gt;C7),1,0)*2+IF(AND(B6&lt;C6,B7&lt;C7),1,0)*IF(AND(B6=0,B7=0),0,1)+IF(D6&gt;E6,1,0)*2+IF(D6&lt;E6,1,0)*1</f>
        <v>1</v>
      </c>
      <c r="E7" s="227"/>
      <c r="F7" s="291"/>
      <c r="G7" s="291"/>
      <c r="H7" s="291"/>
      <c r="I7" s="291"/>
      <c r="J7" s="170">
        <v>9</v>
      </c>
      <c r="K7" s="171">
        <v>15</v>
      </c>
      <c r="L7" s="290">
        <f>IF(AND(J6=0,J7=0),0,1)*0+IF(AND(J6&gt;K6,J7&gt;K7),1,0)*2+IF(AND(J6&lt;K6,J7&lt;K7),1,0)*IF(AND(J6=0,J7=0),0,1)+IF(L6&gt;M6,1,0)*2+IF(L6&lt;M6,1,0)*1</f>
        <v>1</v>
      </c>
      <c r="M7" s="290"/>
      <c r="N7" s="170">
        <v>12</v>
      </c>
      <c r="O7" s="171">
        <v>15</v>
      </c>
      <c r="P7" s="290">
        <f>IF(AND(N6=0,N7=0),0,1)*0+IF(AND(N6&gt;O6,N7&gt;O7),1,0)*2+IF(AND(N6&lt;O6,N7&lt;O7),1,0)*IF(AND(N6=0,N7=0),0,1)+IF(P6&gt;Q6,1,0)*2+IF(P6&lt;Q6,1,0)*1</f>
        <v>2</v>
      </c>
      <c r="Q7" s="290"/>
      <c r="R7" s="252"/>
      <c r="S7" s="248"/>
      <c r="T7" s="254"/>
      <c r="U7" s="256"/>
      <c r="W7" s="249"/>
      <c r="X7" s="224"/>
      <c r="Y7" s="224"/>
      <c r="Z7" s="225"/>
    </row>
    <row r="8" spans="1:26" ht="16.5" customHeight="1" thickTop="1" thickBot="1" x14ac:dyDescent="0.3">
      <c r="A8" s="228" t="s">
        <v>145</v>
      </c>
      <c r="B8" s="7">
        <f>K4</f>
        <v>7</v>
      </c>
      <c r="C8" s="15">
        <f>J4</f>
        <v>15</v>
      </c>
      <c r="D8" s="16">
        <f>M4</f>
        <v>0</v>
      </c>
      <c r="E8" s="128">
        <f>L4</f>
        <v>0</v>
      </c>
      <c r="F8" s="172">
        <f>K6</f>
        <v>15</v>
      </c>
      <c r="G8" s="173">
        <f>J6</f>
        <v>5</v>
      </c>
      <c r="H8" s="174">
        <f>M6</f>
        <v>0</v>
      </c>
      <c r="I8" s="175">
        <f>L6</f>
        <v>0</v>
      </c>
      <c r="J8" s="291"/>
      <c r="K8" s="291"/>
      <c r="L8" s="291"/>
      <c r="M8" s="291"/>
      <c r="N8" s="168">
        <v>15</v>
      </c>
      <c r="O8" s="165">
        <v>9</v>
      </c>
      <c r="P8" s="166"/>
      <c r="Q8" s="167"/>
      <c r="R8" s="251">
        <f>P9+H9+D9</f>
        <v>5</v>
      </c>
      <c r="S8" s="236">
        <f>H8+F8+F9+D8+B8+B9+N8+N9+P8</f>
        <v>70</v>
      </c>
      <c r="T8" s="253">
        <f>I8+G8+G9+E8+C8+C9+O9+O8+Q8</f>
        <v>63</v>
      </c>
      <c r="U8" s="255" t="s">
        <v>181</v>
      </c>
      <c r="W8" s="238">
        <f>IF(B8&gt;C8,1,0)+IF(B9&gt;C9,1,0)+IF(D8&gt;E8,1,0)+IF(F8&gt;G8,1,0)+IF(F9&gt;G9,1,0)+IF(H8&gt;I8,1,0)+IF(N8&gt;O8,1,0)+IF(N9&gt;O9,1,0)+IF(P8&gt;Q8,1,0)</f>
        <v>4</v>
      </c>
      <c r="X8" s="224">
        <f>IF(B8&lt;C8,1,0)+IF(B9&lt;C9,1,0)+IF(D8&lt;E8,1,0)+IF(F8&lt;G8,1,0)+IF(F9&lt;G9,1,0)+IF(H8&lt;I8,1,0)+IF(N8&lt;O8,1,0)+IF(N9&lt;O9,1,0)+IF(P8&lt;Q8,1,0)</f>
        <v>2</v>
      </c>
      <c r="Y8" s="224">
        <f t="shared" ref="Y8" si="2">W8/X8</f>
        <v>2</v>
      </c>
      <c r="Z8" s="225">
        <f t="shared" ref="Z8" si="3">S8/T8</f>
        <v>1.1111111111111112</v>
      </c>
    </row>
    <row r="9" spans="1:26" ht="15.75" customHeight="1" thickTop="1" thickBot="1" x14ac:dyDescent="0.3">
      <c r="A9" s="244"/>
      <c r="B9" s="20">
        <f>K5</f>
        <v>3</v>
      </c>
      <c r="C9" s="21">
        <f>J5</f>
        <v>15</v>
      </c>
      <c r="D9" s="226">
        <f>IF(AND(B8=0,B9=0),0,1)*0+IF(AND(B8&gt;C8,B9&gt;C9),1,0)*2+IF(AND(B8&lt;C8,B9&lt;C9),1,0)*IF(AND(B8=0,B9=0),0,1)+IF(D8&gt;E8,1,0)*2+IF(D8&lt;E8,1,0)*1</f>
        <v>1</v>
      </c>
      <c r="E9" s="227"/>
      <c r="F9" s="176">
        <f>K7</f>
        <v>15</v>
      </c>
      <c r="G9" s="177">
        <f>J7</f>
        <v>9</v>
      </c>
      <c r="H9" s="290">
        <f>IF(AND(F8=0,F9=0),0,1)*0+IF(AND(F8&gt;G8,F9&gt;G9),1,0)*2+IF(AND(F8&lt;G8,F9&lt;G9),1,0)*IF(AND(F8=0,F9=0),0,1)+IF(H8&gt;I8,1,0)*2+IF(H8&lt;I8,1,0)*1</f>
        <v>2</v>
      </c>
      <c r="I9" s="290"/>
      <c r="J9" s="291"/>
      <c r="K9" s="291"/>
      <c r="L9" s="291"/>
      <c r="M9" s="291"/>
      <c r="N9" s="170">
        <v>15</v>
      </c>
      <c r="O9" s="171">
        <v>10</v>
      </c>
      <c r="P9" s="290">
        <f>IF(AND(N8=0,N9=0),0,1)*0+IF(AND(N8&gt;O8,N9&gt;O9),1,0)*2+IF(AND(N8&lt;O8,N9&lt;O9),1,0)*IF(AND(N8=0,N9=0),0,1)+IF(P8&gt;Q8,1,0)*2+IF(P8&lt;Q8,1,0)*1</f>
        <v>2</v>
      </c>
      <c r="Q9" s="290"/>
      <c r="R9" s="252"/>
      <c r="S9" s="248"/>
      <c r="T9" s="254"/>
      <c r="U9" s="256"/>
      <c r="W9" s="249"/>
      <c r="X9" s="224"/>
      <c r="Y9" s="224"/>
      <c r="Z9" s="225"/>
    </row>
    <row r="10" spans="1:26" ht="16.5" customHeight="1" thickTop="1" thickBot="1" x14ac:dyDescent="0.3">
      <c r="A10" s="228" t="s">
        <v>45</v>
      </c>
      <c r="B10" s="7">
        <f>O4</f>
        <v>6</v>
      </c>
      <c r="C10" s="15">
        <f>N4</f>
        <v>15</v>
      </c>
      <c r="D10" s="16">
        <f>Q4</f>
        <v>0</v>
      </c>
      <c r="E10" s="128">
        <f>P4</f>
        <v>0</v>
      </c>
      <c r="F10" s="17">
        <f>O6</f>
        <v>7</v>
      </c>
      <c r="G10" s="18">
        <f>N6</f>
        <v>15</v>
      </c>
      <c r="H10" s="19">
        <f>Q6</f>
        <v>8</v>
      </c>
      <c r="I10" s="129">
        <f>P6</f>
        <v>11</v>
      </c>
      <c r="J10" s="10">
        <f>O8</f>
        <v>9</v>
      </c>
      <c r="K10" s="8">
        <f>N8</f>
        <v>15</v>
      </c>
      <c r="L10" s="9">
        <f>Q8</f>
        <v>0</v>
      </c>
      <c r="M10" s="126">
        <f>P8</f>
        <v>0</v>
      </c>
      <c r="N10" s="230"/>
      <c r="O10" s="231"/>
      <c r="P10" s="231"/>
      <c r="Q10" s="232"/>
      <c r="R10" s="251">
        <f>H11+D11+L11</f>
        <v>3</v>
      </c>
      <c r="S10" s="236">
        <f>J10+J11+L10+B10+B11+D10+F10+F11+H10</f>
        <v>61</v>
      </c>
      <c r="T10" s="253">
        <f>K11+K10+M10+C11+C10+E10+I10+G10+G11</f>
        <v>98</v>
      </c>
      <c r="U10" s="255" t="s">
        <v>183</v>
      </c>
      <c r="W10" s="238">
        <f>IF(B10&gt;C10,1,0)+IF(B11&gt;C11,1,0)+IF(D10&gt;E10,1,0)+IF(F10&gt;G10,1,0)+IF(F11&gt;G11,1,0)+IF(H10&gt;I10,1,0)+IF(J10&gt;K10,1,0)+IF(J11&gt;K11,1,0)+IF(L10&gt;M10,1,0)</f>
        <v>1</v>
      </c>
      <c r="X10" s="224">
        <f>IF(B10&lt;C10,1,0)+IF(B11&lt;C11,1,0)+IF(D10&lt;E10,1,0)+IF(F10&lt;G10,1,0)+IF(F11&lt;G11,1,0)+IF(H10&lt;I10,1,0)+IF(J10&lt;K10,1,0)+IF(J11&lt;K11,1,0)+IF(L10&lt;M10,1,0)</f>
        <v>6</v>
      </c>
      <c r="Y10" s="224">
        <f t="shared" ref="Y10" si="4">W10/X10</f>
        <v>0.16666666666666666</v>
      </c>
      <c r="Z10" s="225">
        <f t="shared" ref="Z10" si="5">S10/T10</f>
        <v>0.62244897959183676</v>
      </c>
    </row>
    <row r="11" spans="1:26" ht="15.75" customHeight="1" thickBot="1" x14ac:dyDescent="0.3">
      <c r="A11" s="229"/>
      <c r="B11" s="24">
        <f>O5</f>
        <v>6</v>
      </c>
      <c r="C11" s="25">
        <f>N5</f>
        <v>15</v>
      </c>
      <c r="D11" s="242">
        <f>IF(AND(B10=0,B11=0),0,1)*0+IF(AND(B10&gt;C10,B11&gt;C11),1,0)*2+IF(AND(B10&lt;C10,B11&lt;C11),1,0)*IF(AND(B10=0,B11=0),0,1)+IF(D10&gt;E10,1,0)*2+IF(D10&lt;E10,1,0)*1</f>
        <v>1</v>
      </c>
      <c r="E11" s="243"/>
      <c r="F11" s="26">
        <f>O7</f>
        <v>15</v>
      </c>
      <c r="G11" s="27">
        <f>N7</f>
        <v>12</v>
      </c>
      <c r="H11" s="242">
        <f>IF(AND(F10=0,F11=0),0,1)*0+IF(AND(F10&gt;G10,F11&gt;G11),1,0)*2+IF(AND(F10&lt;G10,F11&lt;G11),1,0)*IF(AND(F10=0,F11=0),0,1)+IF(H10&gt;I10,1,0)*2+IF(H10&lt;I10,1,0)*1</f>
        <v>1</v>
      </c>
      <c r="I11" s="243"/>
      <c r="J11" s="28">
        <f>O9</f>
        <v>10</v>
      </c>
      <c r="K11" s="26">
        <f>N9</f>
        <v>15</v>
      </c>
      <c r="L11" s="242">
        <f>IF(AND(J10=0,J11=0),0,1)*0+IF(AND(J10&gt;K10,J11&gt;K11),1,0)*2+IF(AND(J10&lt;K10,J11&lt;K11),1,0)*IF(AND(J10=0,J11=0),0,1)+IF(L10&gt;M10,1,0)*2+IF(L10&lt;M10,1,0)*1</f>
        <v>1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A4:A5"/>
    <mergeCell ref="B4:E5"/>
    <mergeCell ref="S4:S5"/>
    <mergeCell ref="W4:W5"/>
    <mergeCell ref="A1:X1"/>
    <mergeCell ref="B3:E3"/>
    <mergeCell ref="F3:I3"/>
    <mergeCell ref="J3:M3"/>
    <mergeCell ref="N3:Q3"/>
    <mergeCell ref="H5:I5"/>
    <mergeCell ref="L5:M5"/>
    <mergeCell ref="P5:Q5"/>
    <mergeCell ref="R4:R5"/>
    <mergeCell ref="T4:T5"/>
    <mergeCell ref="U4:U5"/>
    <mergeCell ref="S3:T3"/>
    <mergeCell ref="A6:A7"/>
    <mergeCell ref="F6:I7"/>
    <mergeCell ref="S6:S7"/>
    <mergeCell ref="W6:W7"/>
    <mergeCell ref="X6:X7"/>
    <mergeCell ref="D7:E7"/>
    <mergeCell ref="R6:R7"/>
    <mergeCell ref="T6:T7"/>
    <mergeCell ref="U6:U7"/>
    <mergeCell ref="L7:M7"/>
    <mergeCell ref="X10:X11"/>
    <mergeCell ref="Y10:Y11"/>
    <mergeCell ref="Z10:Z11"/>
    <mergeCell ref="H11:I11"/>
    <mergeCell ref="D11:E11"/>
    <mergeCell ref="L11:M11"/>
    <mergeCell ref="R10:R11"/>
    <mergeCell ref="T10:T11"/>
    <mergeCell ref="U10:U11"/>
    <mergeCell ref="H9:I9"/>
    <mergeCell ref="A10:A11"/>
    <mergeCell ref="N10:Q11"/>
    <mergeCell ref="S10:S11"/>
    <mergeCell ref="W10:W11"/>
    <mergeCell ref="D9:E9"/>
    <mergeCell ref="P9:Q9"/>
    <mergeCell ref="A8:A9"/>
    <mergeCell ref="J8:M9"/>
    <mergeCell ref="S8:S9"/>
    <mergeCell ref="T8:T9"/>
    <mergeCell ref="U8:U9"/>
    <mergeCell ref="W8:W9"/>
    <mergeCell ref="R8:R9"/>
    <mergeCell ref="X4:X5"/>
    <mergeCell ref="P7:Q7"/>
    <mergeCell ref="Z8:Z9"/>
    <mergeCell ref="Y4:Y5"/>
    <mergeCell ref="X8:X9"/>
    <mergeCell ref="Y8:Y9"/>
    <mergeCell ref="Z4:Z5"/>
    <mergeCell ref="Y6:Y7"/>
    <mergeCell ref="Z6:Z7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T15" sqref="T15"/>
    </sheetView>
  </sheetViews>
  <sheetFormatPr defaultRowHeight="15" x14ac:dyDescent="0.25"/>
  <cols>
    <col min="1" max="1" width="20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" customWidth="1"/>
    <col min="17" max="17" width="3.5703125" customWidth="1"/>
    <col min="18" max="18" width="8" customWidth="1"/>
    <col min="19" max="19" width="5.140625" customWidth="1"/>
    <col min="20" max="20" width="6" customWidth="1"/>
    <col min="21" max="21" width="7.85546875" customWidth="1"/>
    <col min="22" max="22" width="11.85546875" customWidth="1"/>
    <col min="23" max="23" width="9.140625" customWidth="1"/>
    <col min="24" max="24" width="10.140625" customWidth="1"/>
    <col min="25" max="25" width="10" customWidth="1"/>
    <col min="26" max="26" width="9.42578125" customWidth="1"/>
    <col min="27" max="27" width="4.42578125" customWidth="1"/>
    <col min="28" max="28" width="8.28515625" customWidth="1"/>
    <col min="29" max="29" width="10.28515625" customWidth="1"/>
    <col min="31" max="31" width="9.7109375" customWidth="1"/>
  </cols>
  <sheetData>
    <row r="1" spans="1:26" ht="33.75" customHeight="1" x14ac:dyDescent="0.25">
      <c r="A1" s="264" t="s">
        <v>120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47.2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228" t="s">
        <v>87</v>
      </c>
      <c r="B4" s="257"/>
      <c r="C4" s="258"/>
      <c r="D4" s="258"/>
      <c r="E4" s="259"/>
      <c r="F4" s="202">
        <v>6</v>
      </c>
      <c r="G4" s="203">
        <v>15</v>
      </c>
      <c r="H4" s="204"/>
      <c r="I4" s="205"/>
      <c r="J4" s="202">
        <v>15</v>
      </c>
      <c r="K4" s="206">
        <v>8</v>
      </c>
      <c r="L4" s="204">
        <v>11</v>
      </c>
      <c r="M4" s="207">
        <v>4</v>
      </c>
      <c r="N4" s="202">
        <v>11</v>
      </c>
      <c r="O4" s="206">
        <v>15</v>
      </c>
      <c r="P4" s="204"/>
      <c r="Q4" s="207"/>
      <c r="R4" s="251">
        <f>P5+L5+H5</f>
        <v>4</v>
      </c>
      <c r="S4" s="236">
        <f>J4+J5+L4+N4+N5+P4+H4+F4+F5</f>
        <v>59</v>
      </c>
      <c r="T4" s="253">
        <f>K5+K4+M4+O5+O4+Q4+I4+G4+G5</f>
        <v>87</v>
      </c>
      <c r="U4" s="255" t="s">
        <v>182</v>
      </c>
      <c r="W4" s="238">
        <f>IF(F4&gt;G4,1,0)+IF(F5&gt;G5,1,0)+IF(H4&gt;I4,1,0)+IF(J4&gt;K4,1,0)+IF(J5&gt;K5,1,0)+IF(L4&gt;M4,1,0)+IF(N4&gt;O4,1,0)+IF(N5&gt;O5,1,0)+IF(P4&gt;Q4,1,0)</f>
        <v>2</v>
      </c>
      <c r="X4" s="224">
        <f>IF(F4&lt;G4,1,0)+IF(F5&lt;G5,1,0)+IF(H4&lt;I4,1,0)+IF(J4&lt;K4,1,0)+IF(J5&lt;K5,1,0)+IF(L4&lt;M4,1,0)+IF(N4&lt;O4,1,0)+IF(N5&lt;O5,1,0)+IF(P4&lt;Q4,1,0)</f>
        <v>5</v>
      </c>
      <c r="Y4" s="224">
        <f>W4/X4</f>
        <v>0.4</v>
      </c>
      <c r="Z4" s="225">
        <f>S4/T4</f>
        <v>0.67816091954022983</v>
      </c>
    </row>
    <row r="5" spans="1:26" ht="15.75" customHeight="1" thickBot="1" x14ac:dyDescent="0.3">
      <c r="A5" s="244"/>
      <c r="B5" s="260"/>
      <c r="C5" s="261"/>
      <c r="D5" s="261"/>
      <c r="E5" s="262"/>
      <c r="F5" s="208">
        <v>2</v>
      </c>
      <c r="G5" s="209">
        <v>15</v>
      </c>
      <c r="H5" s="286">
        <f>IF(AND(F4=0,F5=0),0,1)*0+IF(AND(F4&gt;G4,F5&gt;G5),1,0)*2+IF(AND(F4&lt;G4,F5&lt;G5),1,0)*IF(AND(F4=0,F5=0),0,1)+IF(H4&gt;I4,1,0)*2+IF(H4&lt;I4,1,0)*1</f>
        <v>1</v>
      </c>
      <c r="I5" s="286"/>
      <c r="J5" s="208">
        <v>10</v>
      </c>
      <c r="K5" s="209">
        <v>15</v>
      </c>
      <c r="L5" s="286">
        <f>IF(AND(J4=0,J5=0),0,1)*0+IF(AND(J4&gt;K4,J5&gt;K5),1,0)*2+IF(AND(J4&lt;K4,J5&lt;K5),1,0)*IF(AND(J4=0,J5=0),0,1)+IF(L4&gt;M4,1,0)*2+IF(L4&lt;M4,1,0)*1</f>
        <v>2</v>
      </c>
      <c r="M5" s="286"/>
      <c r="N5" s="208">
        <v>4</v>
      </c>
      <c r="O5" s="209">
        <v>15</v>
      </c>
      <c r="P5" s="286">
        <f>IF(AND(N4=0,N5=0),0,1)*0+IF(AND(N4&gt;O4,N5&gt;O5),1,0)*2+IF(AND(N4&lt;O4,N5&lt;O5),1,0)*IF(AND(N4=0,N5=0),0,1)+IF(P4&gt;Q4,1,0)*2+IF(P4&lt;Q4,1,0)*1</f>
        <v>1</v>
      </c>
      <c r="Q5" s="286"/>
      <c r="R5" s="252"/>
      <c r="S5" s="248"/>
      <c r="T5" s="254"/>
      <c r="U5" s="256"/>
      <c r="W5" s="249"/>
      <c r="X5" s="224"/>
      <c r="Y5" s="224"/>
      <c r="Z5" s="225"/>
    </row>
    <row r="6" spans="1:26" ht="16.5" customHeight="1" thickTop="1" thickBot="1" x14ac:dyDescent="0.3">
      <c r="A6" s="228" t="s">
        <v>66</v>
      </c>
      <c r="B6" s="3">
        <f>G4</f>
        <v>15</v>
      </c>
      <c r="C6" s="4">
        <f>F4</f>
        <v>6</v>
      </c>
      <c r="D6" s="5">
        <f>I4</f>
        <v>0</v>
      </c>
      <c r="E6" s="6">
        <f>H4</f>
        <v>0</v>
      </c>
      <c r="F6" s="292"/>
      <c r="G6" s="292"/>
      <c r="H6" s="292"/>
      <c r="I6" s="292"/>
      <c r="J6" s="210">
        <v>15</v>
      </c>
      <c r="K6" s="211">
        <v>5</v>
      </c>
      <c r="L6" s="212"/>
      <c r="M6" s="213"/>
      <c r="N6" s="214">
        <v>14</v>
      </c>
      <c r="O6" s="211">
        <v>16</v>
      </c>
      <c r="P6" s="223">
        <v>11</v>
      </c>
      <c r="Q6" s="213">
        <v>1</v>
      </c>
      <c r="R6" s="251">
        <f>P7+L7+D7</f>
        <v>6</v>
      </c>
      <c r="S6" s="236">
        <f>J6+J7+L6+N6+N7+P6+D6+B6+B7</f>
        <v>100</v>
      </c>
      <c r="T6" s="253">
        <f>K7+K6+M6+O7+O6+Q6+E6+C6+C7</f>
        <v>43</v>
      </c>
      <c r="U6" s="255" t="s">
        <v>180</v>
      </c>
      <c r="W6" s="238">
        <f>IF(B6&gt;C6,1,0)+IF(B7&gt;C7,1,0)+IF(D6&gt;E6,1,0)+IF(J6&gt;K6,1,0)+IF(J7&gt;K7,1,0)+IF(L6&gt;M6,1,0)+IF(N6&gt;O6,1,0)+IF(N7&gt;O7,1,0)+IF(P6&gt;Q6,1,0)</f>
        <v>6</v>
      </c>
      <c r="X6" s="224">
        <f>IF(B6&lt;C6,1,0)+IF(B7&lt;C7,1,0)+IF(D6&lt;E6,1,0)+IF(J6&lt;K6,1,0)+IF(J7&lt;K7,1,0)+IF(L6&lt;M6,1,0)+IF(N6&lt;O6,1,0)+IF(N7&lt;O7,1,0)+IF(P6&lt;Q6,1,0)</f>
        <v>1</v>
      </c>
      <c r="Y6" s="224">
        <f t="shared" ref="Y6" si="0">W6/X6</f>
        <v>6</v>
      </c>
      <c r="Z6" s="225">
        <f t="shared" ref="Z6" si="1">S6/T6</f>
        <v>2.3255813953488373</v>
      </c>
    </row>
    <row r="7" spans="1:26" ht="15.75" customHeight="1" thickTop="1" thickBot="1" x14ac:dyDescent="0.3">
      <c r="A7" s="244"/>
      <c r="B7" s="11">
        <f>G5</f>
        <v>15</v>
      </c>
      <c r="C7" s="12">
        <f>F5</f>
        <v>2</v>
      </c>
      <c r="D7" s="226">
        <f>IF(AND(B6=0,B7=0),0,1)*0+IF(AND(B6&gt;C6,B7&gt;C7),1,0)*2+IF(AND(B6&lt;C6,B7&lt;C7),1,0)*IF(AND(B6=0,B7=0),0,1)+IF(D6&gt;E6,1,0)*2+IF(D6&lt;E6,1,0)*1</f>
        <v>2</v>
      </c>
      <c r="E7" s="227"/>
      <c r="F7" s="292"/>
      <c r="G7" s="292"/>
      <c r="H7" s="292"/>
      <c r="I7" s="292"/>
      <c r="J7" s="215">
        <v>15</v>
      </c>
      <c r="K7" s="216">
        <v>5</v>
      </c>
      <c r="L7" s="286">
        <f>IF(AND(J6=0,J7=0),0,1)*0+IF(AND(J6&gt;K6,J7&gt;K7),1,0)*2+IF(AND(J6&lt;K6,J7&lt;K7),1,0)*IF(AND(J6=0,J7=0),0,1)+IF(L6&gt;M6,1,0)*2+IF(L6&lt;M6,1,0)*1</f>
        <v>2</v>
      </c>
      <c r="M7" s="286"/>
      <c r="N7" s="215">
        <v>15</v>
      </c>
      <c r="O7" s="216">
        <v>8</v>
      </c>
      <c r="P7" s="286">
        <f>IF(AND(N6=0,N7=0),0,1)*0+IF(AND(N6&gt;O6,N7&gt;O7),1,0)*2+IF(AND(N6&lt;O6,N7&lt;O7),1,0)*IF(AND(N6=0,N7=0),0,1)+IF(P6&gt;Q6,1,0)*2+IF(P6&lt;Q6,1,0)*1</f>
        <v>2</v>
      </c>
      <c r="Q7" s="286"/>
      <c r="R7" s="252"/>
      <c r="S7" s="248"/>
      <c r="T7" s="254"/>
      <c r="U7" s="256"/>
      <c r="W7" s="249"/>
      <c r="X7" s="224"/>
      <c r="Y7" s="224"/>
      <c r="Z7" s="225"/>
    </row>
    <row r="8" spans="1:26" ht="16.5" customHeight="1" thickTop="1" thickBot="1" x14ac:dyDescent="0.3">
      <c r="A8" s="228" t="s">
        <v>70</v>
      </c>
      <c r="B8" s="7">
        <f>K4</f>
        <v>8</v>
      </c>
      <c r="C8" s="15">
        <f>J4</f>
        <v>15</v>
      </c>
      <c r="D8" s="16">
        <f>M4</f>
        <v>4</v>
      </c>
      <c r="E8" s="128">
        <f>L4</f>
        <v>11</v>
      </c>
      <c r="F8" s="217">
        <f>K6</f>
        <v>5</v>
      </c>
      <c r="G8" s="218">
        <f>J6</f>
        <v>15</v>
      </c>
      <c r="H8" s="219">
        <f>M6</f>
        <v>0</v>
      </c>
      <c r="I8" s="220">
        <f>L6</f>
        <v>0</v>
      </c>
      <c r="J8" s="292"/>
      <c r="K8" s="292"/>
      <c r="L8" s="292"/>
      <c r="M8" s="292"/>
      <c r="N8" s="214">
        <v>6</v>
      </c>
      <c r="O8" s="211">
        <v>15</v>
      </c>
      <c r="P8" s="212"/>
      <c r="Q8" s="213"/>
      <c r="R8" s="251">
        <f>P9+H9+D9</f>
        <v>3</v>
      </c>
      <c r="S8" s="236">
        <f>H8+F8+F9+D8+B8+B9+N8+N9+P8</f>
        <v>48</v>
      </c>
      <c r="T8" s="253">
        <f>I8+G8+G9+E8+C8+C9+O9+O8+Q8</f>
        <v>96</v>
      </c>
      <c r="U8" s="255" t="s">
        <v>183</v>
      </c>
      <c r="W8" s="238">
        <f>IF(B8&gt;C8,1,0)+IF(B9&gt;C9,1,0)+IF(D8&gt;E8,1,0)+IF(F8&gt;G8,1,0)+IF(F9&gt;G9,1,0)+IF(H8&gt;I8,1,0)+IF(N8&gt;O8,1,0)+IF(N9&gt;O9,1,0)+IF(P8&gt;Q8,1,0)</f>
        <v>1</v>
      </c>
      <c r="X8" s="224">
        <f>IF(B8&lt;C8,1,0)+IF(B9&lt;C9,1,0)+IF(D8&lt;E8,1,0)+IF(F8&lt;G8,1,0)+IF(F9&lt;G9,1,0)+IF(H8&lt;I8,1,0)+IF(N8&lt;O8,1,0)+IF(N9&lt;O9,1,0)+IF(P8&lt;Q8,1,0)</f>
        <v>6</v>
      </c>
      <c r="Y8" s="224">
        <f t="shared" ref="Y8" si="2">W8/X8</f>
        <v>0.16666666666666666</v>
      </c>
      <c r="Z8" s="225">
        <f t="shared" ref="Z8" si="3">S8/T8</f>
        <v>0.5</v>
      </c>
    </row>
    <row r="9" spans="1:26" ht="15.75" customHeight="1" thickTop="1" thickBot="1" x14ac:dyDescent="0.3">
      <c r="A9" s="244"/>
      <c r="B9" s="20">
        <f>K5</f>
        <v>15</v>
      </c>
      <c r="C9" s="21">
        <f>J5</f>
        <v>10</v>
      </c>
      <c r="D9" s="226">
        <f>IF(AND(B8=0,B9=0),0,1)*0+IF(AND(B8&gt;C8,B9&gt;C9),1,0)*2+IF(AND(B8&lt;C8,B9&lt;C9),1,0)*IF(AND(B8=0,B9=0),0,1)+IF(D8&gt;E8,1,0)*2+IF(D8&lt;E8,1,0)*1</f>
        <v>1</v>
      </c>
      <c r="E9" s="227"/>
      <c r="F9" s="221">
        <f>K7</f>
        <v>5</v>
      </c>
      <c r="G9" s="222">
        <f>J7</f>
        <v>15</v>
      </c>
      <c r="H9" s="286">
        <f>IF(AND(F8=0,F9=0),0,1)*0+IF(AND(F8&gt;G8,F9&gt;G9),1,0)*2+IF(AND(F8&lt;G8,F9&lt;G9),1,0)*IF(AND(F8=0,F9=0),0,1)+IF(H8&gt;I8,1,0)*2+IF(H8&lt;I8,1,0)*1</f>
        <v>1</v>
      </c>
      <c r="I9" s="286"/>
      <c r="J9" s="292"/>
      <c r="K9" s="292"/>
      <c r="L9" s="292"/>
      <c r="M9" s="292"/>
      <c r="N9" s="215">
        <v>5</v>
      </c>
      <c r="O9" s="216">
        <v>15</v>
      </c>
      <c r="P9" s="286">
        <f>IF(AND(N8=0,N9=0),0,1)*0+IF(AND(N8&gt;O8,N9&gt;O9),1,0)*2+IF(AND(N8&lt;O8,N9&lt;O9),1,0)*IF(AND(N8=0,N9=0),0,1)+IF(P8&gt;Q8,1,0)*2+IF(P8&lt;Q8,1,0)*1</f>
        <v>1</v>
      </c>
      <c r="Q9" s="286"/>
      <c r="R9" s="252"/>
      <c r="S9" s="248"/>
      <c r="T9" s="254"/>
      <c r="U9" s="256"/>
      <c r="W9" s="249"/>
      <c r="X9" s="224"/>
      <c r="Y9" s="224"/>
      <c r="Z9" s="225"/>
    </row>
    <row r="10" spans="1:26" ht="16.5" customHeight="1" thickTop="1" thickBot="1" x14ac:dyDescent="0.3">
      <c r="A10" s="228" t="s">
        <v>49</v>
      </c>
      <c r="B10" s="7">
        <f>O4</f>
        <v>15</v>
      </c>
      <c r="C10" s="15">
        <f>N4</f>
        <v>11</v>
      </c>
      <c r="D10" s="16">
        <f>Q4</f>
        <v>0</v>
      </c>
      <c r="E10" s="128">
        <f>P4</f>
        <v>0</v>
      </c>
      <c r="F10" s="17">
        <f>O6</f>
        <v>16</v>
      </c>
      <c r="G10" s="18">
        <f>N6</f>
        <v>14</v>
      </c>
      <c r="H10" s="19">
        <f>Q6</f>
        <v>1</v>
      </c>
      <c r="I10" s="129">
        <f>P6</f>
        <v>11</v>
      </c>
      <c r="J10" s="10">
        <f>O8</f>
        <v>15</v>
      </c>
      <c r="K10" s="8">
        <f>N8</f>
        <v>6</v>
      </c>
      <c r="L10" s="9">
        <f>Q8</f>
        <v>0</v>
      </c>
      <c r="M10" s="126">
        <f>P8</f>
        <v>0</v>
      </c>
      <c r="N10" s="230"/>
      <c r="O10" s="231"/>
      <c r="P10" s="231"/>
      <c r="Q10" s="232"/>
      <c r="R10" s="251">
        <f>H11+D11+L11</f>
        <v>5</v>
      </c>
      <c r="S10" s="236">
        <f>J10+J11+L10+B10+B11+D10+F10+F11+H10</f>
        <v>85</v>
      </c>
      <c r="T10" s="253">
        <f>K11+K10+M10+C11+C10+E10+I10+G10+G11</f>
        <v>66</v>
      </c>
      <c r="U10" s="255" t="s">
        <v>181</v>
      </c>
      <c r="W10" s="238">
        <f>IF(B10&gt;C10,1,0)+IF(B11&gt;C11,1,0)+IF(D10&gt;E10,1,0)+IF(F10&gt;G10,1,0)+IF(F11&gt;G11,1,0)+IF(H10&gt;I10,1,0)+IF(J10&gt;K10,1,0)+IF(J11&gt;K11,1,0)+IF(L10&gt;M10,1,0)</f>
        <v>5</v>
      </c>
      <c r="X10" s="224">
        <f>IF(B10&lt;C10,1,0)+IF(B11&lt;C11,1,0)+IF(D10&lt;E10,1,0)+IF(F10&lt;G10,1,0)+IF(F11&lt;G11,1,0)+IF(H10&lt;I10,1,0)+IF(J10&lt;K10,1,0)+IF(J11&lt;K11,1,0)+IF(L10&lt;M10,1,0)</f>
        <v>2</v>
      </c>
      <c r="Y10" s="224">
        <f t="shared" ref="Y10" si="4">W10/X10</f>
        <v>2.5</v>
      </c>
      <c r="Z10" s="225">
        <f t="shared" ref="Z10" si="5">S10/T10</f>
        <v>1.2878787878787878</v>
      </c>
    </row>
    <row r="11" spans="1:26" ht="15.75" customHeight="1" thickBot="1" x14ac:dyDescent="0.3">
      <c r="A11" s="229"/>
      <c r="B11" s="24">
        <f>O5</f>
        <v>15</v>
      </c>
      <c r="C11" s="25">
        <f>N5</f>
        <v>4</v>
      </c>
      <c r="D11" s="242">
        <f>IF(AND(B10=0,B11=0),0,1)*0+IF(AND(B10&gt;C10,B11&gt;C11),1,0)*2+IF(AND(B10&lt;C10,B11&lt;C11),1,0)*IF(AND(B10=0,B11=0),0,1)+IF(D10&gt;E10,1,0)*2+IF(D10&lt;E10,1,0)*1</f>
        <v>2</v>
      </c>
      <c r="E11" s="243"/>
      <c r="F11" s="26">
        <f>O7</f>
        <v>8</v>
      </c>
      <c r="G11" s="27">
        <f>N7</f>
        <v>15</v>
      </c>
      <c r="H11" s="242">
        <f>IF(AND(F10=0,F11=0),0,1)*0+IF(AND(F10&gt;G10,F11&gt;G11),1,0)*2+IF(AND(F10&lt;G10,F11&lt;G11),1,0)*IF(AND(F10=0,F11=0),0,1)+IF(H10&gt;I10,1,0)*2+IF(H10&lt;I10,1,0)*1</f>
        <v>1</v>
      </c>
      <c r="I11" s="243"/>
      <c r="J11" s="28">
        <f>O9</f>
        <v>15</v>
      </c>
      <c r="K11" s="26">
        <f>N9</f>
        <v>5</v>
      </c>
      <c r="L11" s="242">
        <f>IF(AND(J10=0,J11=0),0,1)*0+IF(AND(J10&gt;K10,J11&gt;K11),1,0)*2+IF(AND(J10&lt;K10,J11&lt;K11),1,0)*IF(AND(J10=0,J11=0),0,1)+IF(L10&gt;M10,1,0)*2+IF(L10&lt;M10,1,0)*1</f>
        <v>2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R8:R9"/>
    <mergeCell ref="S8:S9"/>
    <mergeCell ref="H9:I9"/>
    <mergeCell ref="A10:A11"/>
    <mergeCell ref="N10:Q11"/>
    <mergeCell ref="R10:R11"/>
    <mergeCell ref="S10:S11"/>
    <mergeCell ref="H11:I11"/>
    <mergeCell ref="D11:E11"/>
    <mergeCell ref="P9:Q9"/>
    <mergeCell ref="D9:E9"/>
    <mergeCell ref="L11:M11"/>
    <mergeCell ref="A8:A9"/>
    <mergeCell ref="J8:M9"/>
    <mergeCell ref="X4:X5"/>
    <mergeCell ref="Y4:Y5"/>
    <mergeCell ref="B3:E3"/>
    <mergeCell ref="F3:I3"/>
    <mergeCell ref="J3:M3"/>
    <mergeCell ref="N3:Q3"/>
    <mergeCell ref="H5:I5"/>
    <mergeCell ref="L5:M5"/>
    <mergeCell ref="P5:Q5"/>
    <mergeCell ref="Z8:Z9"/>
    <mergeCell ref="T10:T11"/>
    <mergeCell ref="U10:U11"/>
    <mergeCell ref="W10:W11"/>
    <mergeCell ref="Z10:Z11"/>
    <mergeCell ref="X10:X11"/>
    <mergeCell ref="Y10:Y11"/>
    <mergeCell ref="X8:X9"/>
    <mergeCell ref="Y8:Y9"/>
    <mergeCell ref="T8:T9"/>
    <mergeCell ref="U8:U9"/>
    <mergeCell ref="W8:W9"/>
    <mergeCell ref="U6:U7"/>
    <mergeCell ref="W6:W7"/>
    <mergeCell ref="Z6:Z7"/>
    <mergeCell ref="D7:E7"/>
    <mergeCell ref="A1:X1"/>
    <mergeCell ref="S3:T3"/>
    <mergeCell ref="A4:A5"/>
    <mergeCell ref="B4:E5"/>
    <mergeCell ref="R4:R5"/>
    <mergeCell ref="S4:S5"/>
    <mergeCell ref="T4:T5"/>
    <mergeCell ref="U4:U5"/>
    <mergeCell ref="W4:W5"/>
    <mergeCell ref="X6:X7"/>
    <mergeCell ref="Y6:Y7"/>
    <mergeCell ref="Z4:Z5"/>
    <mergeCell ref="A6:A7"/>
    <mergeCell ref="F6:I7"/>
    <mergeCell ref="R6:R7"/>
    <mergeCell ref="S6:S7"/>
    <mergeCell ref="T6:T7"/>
    <mergeCell ref="L7:M7"/>
    <mergeCell ref="P7:Q7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showZeros="0" workbookViewId="0">
      <selection activeCell="V22" sqref="V22"/>
    </sheetView>
  </sheetViews>
  <sheetFormatPr defaultRowHeight="15" x14ac:dyDescent="0.25"/>
  <cols>
    <col min="1" max="1" width="18.855468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.5703125" customWidth="1"/>
    <col min="17" max="17" width="3.5703125" customWidth="1"/>
    <col min="18" max="18" width="7.85546875" customWidth="1"/>
    <col min="19" max="19" width="5.5703125" customWidth="1"/>
    <col min="20" max="20" width="6" customWidth="1"/>
    <col min="21" max="21" width="8" customWidth="1"/>
    <col min="22" max="22" width="11.7109375" customWidth="1"/>
    <col min="23" max="23" width="8.85546875" customWidth="1"/>
    <col min="24" max="24" width="10.28515625" customWidth="1"/>
    <col min="25" max="25" width="10.140625" customWidth="1"/>
    <col min="26" max="26" width="10" customWidth="1"/>
    <col min="27" max="27" width="9.7109375" customWidth="1"/>
  </cols>
  <sheetData>
    <row r="1" spans="1:26" ht="36" customHeight="1" x14ac:dyDescent="0.25">
      <c r="A1" s="264" t="s">
        <v>121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51.7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228" t="s">
        <v>146</v>
      </c>
      <c r="B4" s="257"/>
      <c r="C4" s="258"/>
      <c r="D4" s="258"/>
      <c r="E4" s="259"/>
      <c r="F4" s="29">
        <v>15</v>
      </c>
      <c r="G4" s="30">
        <v>7</v>
      </c>
      <c r="H4" s="31"/>
      <c r="I4" s="40"/>
      <c r="J4" s="29">
        <v>15</v>
      </c>
      <c r="K4" s="32">
        <v>7</v>
      </c>
      <c r="L4" s="31"/>
      <c r="M4" s="41"/>
      <c r="N4" s="29">
        <v>12</v>
      </c>
      <c r="O4" s="32">
        <v>15</v>
      </c>
      <c r="P4" s="31">
        <v>11</v>
      </c>
      <c r="Q4" s="41">
        <v>7</v>
      </c>
      <c r="R4" s="251">
        <f>P5+L5+H5</f>
        <v>6</v>
      </c>
      <c r="S4" s="236">
        <f>J4+J5+L4+N4+N5+P4+H4+F4+F5</f>
        <v>98</v>
      </c>
      <c r="T4" s="253">
        <f>K5+K4+M4+O5+O4+Q4+I4+G4+G5</f>
        <v>62</v>
      </c>
      <c r="U4" s="255" t="s">
        <v>180</v>
      </c>
      <c r="W4" s="238">
        <f>IF(F4&gt;G4,1,0)+IF(F5&gt;G5,1,0)+IF(H4&gt;I4,1,0)+IF(J4&gt;K4,1,0)+IF(J5&gt;K5,1,0)+IF(L4&gt;M4,1,0)+IF(N4&gt;O4,1,0)+IF(N5&gt;O5,1,0)+IF(P4&gt;Q4,1,0)</f>
        <v>6</v>
      </c>
      <c r="X4" s="224">
        <f>IF(F4&lt;G4,1,0)+IF(F5&lt;G5,1,0)+IF(H4&lt;I4,1,0)+IF(J4&lt;K4,1,0)+IF(J5&lt;K5,1,0)+IF(L4&lt;M4,1,0)+IF(N4&lt;O4,1,0)+IF(N5&lt;O5,1,0)+IF(P4&lt;Q4,1,0)</f>
        <v>1</v>
      </c>
      <c r="Y4" s="224">
        <f>W4/X4</f>
        <v>6</v>
      </c>
      <c r="Z4" s="225">
        <f>S4/T4</f>
        <v>1.5806451612903225</v>
      </c>
    </row>
    <row r="5" spans="1:26" ht="15.75" customHeight="1" thickBot="1" x14ac:dyDescent="0.3">
      <c r="A5" s="244"/>
      <c r="B5" s="260"/>
      <c r="C5" s="261"/>
      <c r="D5" s="261"/>
      <c r="E5" s="262"/>
      <c r="F5" s="33">
        <v>15</v>
      </c>
      <c r="G5" s="34">
        <v>9</v>
      </c>
      <c r="H5" s="287">
        <f>IF(AND(F4=0,F5=0),0,1)*0+IF(AND(F4&gt;G4,F5&gt;G5),1,0)*2+IF(AND(F4&lt;G4,F5&lt;G5),1,0)*IF(AND(F4=0,F5=0),0,1)+IF(H4&gt;I4,1,0)*2+IF(H4&lt;I4,1,0)*1</f>
        <v>2</v>
      </c>
      <c r="I5" s="288"/>
      <c r="J5" s="33">
        <v>15</v>
      </c>
      <c r="K5" s="34">
        <v>6</v>
      </c>
      <c r="L5" s="287">
        <f>IF(AND(J4=0,J5=0),0,1)*0+IF(AND(J4&gt;K4,J5&gt;K5),1,0)*2+IF(AND(J4&lt;K4,J5&lt;K5),1,0)*IF(AND(J4=0,J5=0),0,1)+IF(L4&gt;M4,1,0)*2+IF(L4&lt;M4,1,0)*1</f>
        <v>2</v>
      </c>
      <c r="M5" s="288"/>
      <c r="N5" s="33">
        <v>15</v>
      </c>
      <c r="O5" s="34">
        <v>11</v>
      </c>
      <c r="P5" s="287">
        <f>IF(AND(N4=0,N5=0),0,1)*0+IF(AND(N4&gt;O4,N5&gt;O5),1,0)*2+IF(AND(N4&lt;O4,N5&lt;O5),1,0)*IF(AND(N4=0,N5=0),0,1)+IF(P4&gt;Q4,1,0)*2+IF(P4&lt;Q4,1,0)*1</f>
        <v>2</v>
      </c>
      <c r="Q5" s="288"/>
      <c r="R5" s="252"/>
      <c r="S5" s="248"/>
      <c r="T5" s="254"/>
      <c r="U5" s="256"/>
      <c r="W5" s="249"/>
      <c r="X5" s="224"/>
      <c r="Y5" s="224"/>
      <c r="Z5" s="225"/>
    </row>
    <row r="6" spans="1:26" ht="16.5" customHeight="1" thickTop="1" thickBot="1" x14ac:dyDescent="0.3">
      <c r="A6" s="228" t="s">
        <v>59</v>
      </c>
      <c r="B6" s="3">
        <f>G4</f>
        <v>7</v>
      </c>
      <c r="C6" s="4">
        <f>F4</f>
        <v>15</v>
      </c>
      <c r="D6" s="5">
        <f>I4</f>
        <v>0</v>
      </c>
      <c r="E6" s="6">
        <f>H4</f>
        <v>0</v>
      </c>
      <c r="F6" s="230"/>
      <c r="G6" s="231"/>
      <c r="H6" s="231"/>
      <c r="I6" s="232"/>
      <c r="J6" s="7">
        <v>15</v>
      </c>
      <c r="K6" s="8">
        <v>8</v>
      </c>
      <c r="L6" s="9"/>
      <c r="M6" s="126"/>
      <c r="N6" s="10">
        <v>15</v>
      </c>
      <c r="O6" s="8">
        <v>7</v>
      </c>
      <c r="P6" s="127">
        <v>6</v>
      </c>
      <c r="Q6" s="126">
        <v>11</v>
      </c>
      <c r="R6" s="251">
        <f>P7+L7+D7</f>
        <v>4</v>
      </c>
      <c r="S6" s="236">
        <f>J6+J7+L6+N6+N7+P6+D6+B6+B7</f>
        <v>81</v>
      </c>
      <c r="T6" s="253">
        <f>K7+K6+M6+O7+O6+Q6+E6+C6+C7</f>
        <v>79</v>
      </c>
      <c r="U6" s="255" t="s">
        <v>182</v>
      </c>
      <c r="W6" s="238">
        <f>IF(B6&gt;C6,1,0)+IF(B7&gt;C7,1,0)+IF(D6&gt;E6,1,0)+IF(J6&gt;K6,1,0)+IF(J7&gt;K7,1,0)+IF(L6&gt;M6,1,0)+IF(N6&gt;O6,1,0)+IF(N7&gt;O7,1,0)+IF(P6&gt;Q6,1,0)</f>
        <v>3</v>
      </c>
      <c r="X6" s="224">
        <f>IF(B6&lt;C6,1,0)+IF(B7&lt;C7,1,0)+IF(D6&lt;E6,1,0)+IF(J6&lt;K6,1,0)+IF(J7&lt;K7,1,0)+IF(L6&lt;M6,1,0)+IF(N6&lt;O6,1,0)+IF(N7&lt;O7,1,0)+IF(P6&lt;Q6,1,0)</f>
        <v>4</v>
      </c>
      <c r="Y6" s="224">
        <f t="shared" ref="Y6" si="0">W6/X6</f>
        <v>0.75</v>
      </c>
      <c r="Z6" s="225">
        <f t="shared" ref="Z6" si="1">S6/T6</f>
        <v>1.0253164556962024</v>
      </c>
    </row>
    <row r="7" spans="1:26" ht="15.75" customHeight="1" thickBot="1" x14ac:dyDescent="0.3">
      <c r="A7" s="244"/>
      <c r="B7" s="11">
        <f>G5</f>
        <v>9</v>
      </c>
      <c r="C7" s="12">
        <f>F5</f>
        <v>15</v>
      </c>
      <c r="D7" s="226">
        <f>IF(AND(B6=0,B7=0),0,1)*0+IF(AND(B6&gt;C6,B7&gt;C7),1,0)*2+IF(AND(B6&lt;C6,B7&lt;C7),1,0)*IF(AND(B6=0,B7=0),0,1)+IF(D6&gt;E6,1,0)*2+IF(D6&lt;E6,1,0)*1</f>
        <v>1</v>
      </c>
      <c r="E7" s="227"/>
      <c r="F7" s="289"/>
      <c r="G7" s="246"/>
      <c r="H7" s="246"/>
      <c r="I7" s="247"/>
      <c r="J7" s="13">
        <v>15</v>
      </c>
      <c r="K7" s="14">
        <v>8</v>
      </c>
      <c r="L7" s="287">
        <f>IF(AND(J6=0,J7=0),0,1)*0+IF(AND(J6&gt;K6,J7&gt;K7),1,0)*2+IF(AND(J6&lt;K6,J7&lt;K7),1,0)*IF(AND(J6=0,J7=0),0,1)+IF(L6&gt;M6,1,0)*2+IF(L6&lt;M6,1,0)*1</f>
        <v>2</v>
      </c>
      <c r="M7" s="288"/>
      <c r="N7" s="13">
        <v>14</v>
      </c>
      <c r="O7" s="14">
        <v>15</v>
      </c>
      <c r="P7" s="287">
        <f>IF(AND(N6=0,N7=0),0,1)*0+IF(AND(N6&gt;O6,N7&gt;O7),1,0)*2+IF(AND(N6&lt;O6,N7&lt;O7),1,0)*IF(AND(N6=0,N7=0),0,1)+IF(P6&gt;Q6,1,0)*2+IF(P6&lt;Q6,1,0)*1</f>
        <v>1</v>
      </c>
      <c r="Q7" s="288"/>
      <c r="R7" s="252"/>
      <c r="S7" s="248"/>
      <c r="T7" s="254"/>
      <c r="U7" s="256"/>
      <c r="W7" s="249"/>
      <c r="X7" s="224"/>
      <c r="Y7" s="224"/>
      <c r="Z7" s="225"/>
    </row>
    <row r="8" spans="1:26" ht="16.5" customHeight="1" thickTop="1" thickBot="1" x14ac:dyDescent="0.3">
      <c r="A8" s="228" t="s">
        <v>55</v>
      </c>
      <c r="B8" s="7">
        <f>K4</f>
        <v>7</v>
      </c>
      <c r="C8" s="15">
        <f>J4</f>
        <v>15</v>
      </c>
      <c r="D8" s="16">
        <f>M4</f>
        <v>0</v>
      </c>
      <c r="E8" s="128">
        <f>L4</f>
        <v>0</v>
      </c>
      <c r="F8" s="17">
        <f>K6</f>
        <v>8</v>
      </c>
      <c r="G8" s="18">
        <f>J6</f>
        <v>15</v>
      </c>
      <c r="H8" s="19">
        <f>M6</f>
        <v>0</v>
      </c>
      <c r="I8" s="129">
        <f>L6</f>
        <v>0</v>
      </c>
      <c r="J8" s="230"/>
      <c r="K8" s="231"/>
      <c r="L8" s="231"/>
      <c r="M8" s="232"/>
      <c r="N8" s="10">
        <v>6</v>
      </c>
      <c r="O8" s="8">
        <v>15</v>
      </c>
      <c r="P8" s="9"/>
      <c r="Q8" s="126"/>
      <c r="R8" s="251">
        <f>P9+H9+D9</f>
        <v>3</v>
      </c>
      <c r="S8" s="236">
        <f>H8+F8+F9+D8+B8+B9+N8+N9+P8</f>
        <v>47</v>
      </c>
      <c r="T8" s="253">
        <f>I8+G8+G9+E8+C8+C9+O9+O8+Q8</f>
        <v>90</v>
      </c>
      <c r="U8" s="255" t="s">
        <v>183</v>
      </c>
      <c r="W8" s="238">
        <f>IF(B8&gt;C8,1,0)+IF(B9&gt;C9,1,0)+IF(D8&gt;E8,1,0)+IF(F8&gt;G8,1,0)+IF(F9&gt;G9,1,0)+IF(H8&gt;I8,1,0)+IF(N8&gt;O8,1,0)+IF(N9&gt;O9,1,0)+IF(P8&gt;Q8,1,0)</f>
        <v>0</v>
      </c>
      <c r="X8" s="224">
        <f>IF(B8&lt;C8,1,0)+IF(B9&lt;C9,1,0)+IF(D8&lt;E8,1,0)+IF(F8&lt;G8,1,0)+IF(F9&lt;G9,1,0)+IF(H8&lt;I8,1,0)+IF(N8&lt;O8,1,0)+IF(N9&lt;O9,1,0)+IF(P8&lt;Q8,1,0)</f>
        <v>6</v>
      </c>
      <c r="Y8" s="224">
        <f t="shared" ref="Y8" si="2">W8/X8</f>
        <v>0</v>
      </c>
      <c r="Z8" s="225">
        <f t="shared" ref="Z8" si="3">S8/T8</f>
        <v>0.52222222222222225</v>
      </c>
    </row>
    <row r="9" spans="1:26" ht="15.75" customHeight="1" thickBot="1" x14ac:dyDescent="0.3">
      <c r="A9" s="244"/>
      <c r="B9" s="20">
        <f>K5</f>
        <v>6</v>
      </c>
      <c r="C9" s="21">
        <f>J5</f>
        <v>15</v>
      </c>
      <c r="D9" s="226">
        <f>IF(AND(B8=0,B9=0),0,1)*0+IF(AND(B8&gt;C8,B9&gt;C9),1,0)*2+IF(AND(B8&lt;C8,B9&lt;C9),1,0)*IF(AND(B8=0,B9=0),0,1)+IF(D8&gt;E8,1,0)*2+IF(D8&lt;E8,1,0)*1</f>
        <v>1</v>
      </c>
      <c r="E9" s="227"/>
      <c r="F9" s="22">
        <f>K7</f>
        <v>8</v>
      </c>
      <c r="G9" s="23">
        <f>J7</f>
        <v>15</v>
      </c>
      <c r="H9" s="287">
        <f>IF(AND(F8=0,F9=0),0,1)*0+IF(AND(F8&gt;G8,F9&gt;G9),1,0)*2+IF(AND(F8&lt;G8,F9&lt;G9),1,0)*IF(AND(F8=0,F9=0),0,1)+IF(H8&gt;I8,1,0)*2+IF(H8&lt;I8,1,0)*1</f>
        <v>1</v>
      </c>
      <c r="I9" s="288"/>
      <c r="J9" s="289"/>
      <c r="K9" s="246"/>
      <c r="L9" s="246"/>
      <c r="M9" s="247"/>
      <c r="N9" s="13">
        <v>12</v>
      </c>
      <c r="O9" s="14">
        <v>15</v>
      </c>
      <c r="P9" s="287">
        <f>IF(AND(N8=0,N9=0),0,1)*0+IF(AND(N8&gt;O8,N9&gt;O9),1,0)*2+IF(AND(N8&lt;O8,N9&lt;O9),1,0)*IF(AND(N8=0,N9=0),0,1)+IF(P8&gt;Q8,1,0)*2+IF(P8&lt;Q8,1,0)*1</f>
        <v>1</v>
      </c>
      <c r="Q9" s="288"/>
      <c r="R9" s="252"/>
      <c r="S9" s="248"/>
      <c r="T9" s="254"/>
      <c r="U9" s="256"/>
      <c r="W9" s="249"/>
      <c r="X9" s="224"/>
      <c r="Y9" s="224"/>
      <c r="Z9" s="225"/>
    </row>
    <row r="10" spans="1:26" ht="16.5" customHeight="1" thickTop="1" thickBot="1" x14ac:dyDescent="0.3">
      <c r="A10" s="228" t="s">
        <v>29</v>
      </c>
      <c r="B10" s="7">
        <f>O4</f>
        <v>15</v>
      </c>
      <c r="C10" s="15">
        <f>N4</f>
        <v>12</v>
      </c>
      <c r="D10" s="16">
        <f>Q4</f>
        <v>7</v>
      </c>
      <c r="E10" s="128">
        <f>P4</f>
        <v>11</v>
      </c>
      <c r="F10" s="17">
        <f>O6</f>
        <v>7</v>
      </c>
      <c r="G10" s="18">
        <f>N6</f>
        <v>15</v>
      </c>
      <c r="H10" s="19">
        <f>Q6</f>
        <v>11</v>
      </c>
      <c r="I10" s="129">
        <f>P6</f>
        <v>6</v>
      </c>
      <c r="J10" s="10">
        <f>O8</f>
        <v>15</v>
      </c>
      <c r="K10" s="8">
        <f>N8</f>
        <v>6</v>
      </c>
      <c r="L10" s="9">
        <f>Q8</f>
        <v>0</v>
      </c>
      <c r="M10" s="126">
        <f>P8</f>
        <v>0</v>
      </c>
      <c r="N10" s="230"/>
      <c r="O10" s="231"/>
      <c r="P10" s="231"/>
      <c r="Q10" s="232"/>
      <c r="R10" s="251">
        <f>H11+D11+L11</f>
        <v>5</v>
      </c>
      <c r="S10" s="236">
        <f>J10+J11+L10+B10+B11+D10+F10+F11+H10</f>
        <v>96</v>
      </c>
      <c r="T10" s="253">
        <f>K11+K10+M10+C11+C10+E10+I10+G10+G11</f>
        <v>91</v>
      </c>
      <c r="U10" s="255" t="s">
        <v>181</v>
      </c>
      <c r="W10" s="238">
        <f>IF(B10&gt;C10,1,0)+IF(B11&gt;C11,1,0)+IF(D10&gt;E10,1,0)+IF(F10&gt;G10,1,0)+IF(F11&gt;G11,1,0)+IF(H10&gt;I10,1,0)+IF(J10&gt;K10,1,0)+IF(J11&gt;K11,1,0)+IF(L10&gt;M10,1,0)</f>
        <v>5</v>
      </c>
      <c r="X10" s="224">
        <f>IF(B10&lt;C10,1,0)+IF(B11&lt;C11,1,0)+IF(D10&lt;E10,1,0)+IF(F10&lt;G10,1,0)+IF(F11&lt;G11,1,0)+IF(H10&lt;I10,1,0)+IF(J10&lt;K10,1,0)+IF(J11&lt;K11,1,0)+IF(L10&lt;M10,1,0)</f>
        <v>3</v>
      </c>
      <c r="Y10" s="224">
        <f t="shared" ref="Y10" si="4">W10/X10</f>
        <v>1.6666666666666667</v>
      </c>
      <c r="Z10" s="225">
        <f t="shared" ref="Z10" si="5">S10/T10</f>
        <v>1.054945054945055</v>
      </c>
    </row>
    <row r="11" spans="1:26" ht="15.75" customHeight="1" thickBot="1" x14ac:dyDescent="0.3">
      <c r="A11" s="229"/>
      <c r="B11" s="24">
        <f>O5</f>
        <v>11</v>
      </c>
      <c r="C11" s="25">
        <f>N5</f>
        <v>15</v>
      </c>
      <c r="D11" s="242">
        <f>IF(AND(B10=0,B11=0),0,1)*0+IF(AND(B10&gt;C10,B11&gt;C11),1,0)*2+IF(AND(B10&lt;C10,B11&lt;C11),1,0)*IF(AND(B10=0,B11=0),0,1)+IF(D10&gt;E10,1,0)*2+IF(D10&lt;E10,1,0)*1</f>
        <v>1</v>
      </c>
      <c r="E11" s="243"/>
      <c r="F11" s="26">
        <f>O7</f>
        <v>15</v>
      </c>
      <c r="G11" s="27">
        <f>N7</f>
        <v>14</v>
      </c>
      <c r="H11" s="242">
        <f>IF(AND(F10=0,F11=0),0,1)*0+IF(AND(F10&gt;G10,F11&gt;G11),1,0)*2+IF(AND(F10&lt;G10,F11&lt;G11),1,0)*IF(AND(F10=0,F11=0),0,1)+IF(H10&gt;I10,1,0)*2+IF(H10&lt;I10,1,0)*1</f>
        <v>2</v>
      </c>
      <c r="I11" s="243"/>
      <c r="J11" s="28">
        <f>O9</f>
        <v>15</v>
      </c>
      <c r="K11" s="26">
        <f>N9</f>
        <v>12</v>
      </c>
      <c r="L11" s="242">
        <f>IF(AND(J10=0,J11=0),0,1)*0+IF(AND(J10&gt;K10,J11&gt;K11),1,0)*2+IF(AND(J10&lt;K10,J11&lt;K11),1,0)*IF(AND(J10=0,J11=0),0,1)+IF(L10&gt;M10,1,0)*2+IF(L10&lt;M10,1,0)*1</f>
        <v>2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</sheetData>
  <mergeCells count="58">
    <mergeCell ref="W8:W9"/>
    <mergeCell ref="X8:X9"/>
    <mergeCell ref="S8:S9"/>
    <mergeCell ref="D9:E9"/>
    <mergeCell ref="R10:R11"/>
    <mergeCell ref="T10:T11"/>
    <mergeCell ref="U10:U11"/>
    <mergeCell ref="D11:E11"/>
    <mergeCell ref="U8:U9"/>
    <mergeCell ref="P9:Q9"/>
    <mergeCell ref="A1:X1"/>
    <mergeCell ref="B3:E3"/>
    <mergeCell ref="F3:I3"/>
    <mergeCell ref="J3:M3"/>
    <mergeCell ref="N3:Q3"/>
    <mergeCell ref="S3:T3"/>
    <mergeCell ref="A4:A5"/>
    <mergeCell ref="B4:E5"/>
    <mergeCell ref="S4:S5"/>
    <mergeCell ref="W4:W5"/>
    <mergeCell ref="R4:R5"/>
    <mergeCell ref="H5:I5"/>
    <mergeCell ref="L5:M5"/>
    <mergeCell ref="P5:Q5"/>
    <mergeCell ref="U4:U5"/>
    <mergeCell ref="T4:T5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L7:M7"/>
    <mergeCell ref="P7:Q7"/>
    <mergeCell ref="R6:R7"/>
    <mergeCell ref="T6:T7"/>
    <mergeCell ref="U6:U7"/>
    <mergeCell ref="X4:X5"/>
    <mergeCell ref="Y8:Y9"/>
    <mergeCell ref="Z8:Z9"/>
    <mergeCell ref="H9:I9"/>
    <mergeCell ref="A10:A11"/>
    <mergeCell ref="N10:Q11"/>
    <mergeCell ref="S10:S11"/>
    <mergeCell ref="W10:W11"/>
    <mergeCell ref="X10:X11"/>
    <mergeCell ref="Y10:Y11"/>
    <mergeCell ref="Z10:Z11"/>
    <mergeCell ref="H11:I11"/>
    <mergeCell ref="R8:R9"/>
    <mergeCell ref="T8:T9"/>
    <mergeCell ref="L11:M11"/>
    <mergeCell ref="A8:A9"/>
    <mergeCell ref="J8:M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S15" sqref="S15"/>
    </sheetView>
  </sheetViews>
  <sheetFormatPr defaultRowHeight="15" x14ac:dyDescent="0.25"/>
  <cols>
    <col min="1" max="1" width="23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8" width="7.5703125" customWidth="1"/>
    <col min="19" max="19" width="5.42578125" customWidth="1"/>
    <col min="20" max="20" width="6" customWidth="1"/>
    <col min="21" max="21" width="8.140625" customWidth="1"/>
    <col min="22" max="22" width="17" customWidth="1"/>
    <col min="23" max="23" width="8.5703125" customWidth="1"/>
    <col min="24" max="24" width="9.85546875" customWidth="1"/>
    <col min="25" max="25" width="10.140625" customWidth="1"/>
    <col min="26" max="26" width="9.85546875" customWidth="1"/>
    <col min="27" max="27" width="10.140625" customWidth="1"/>
    <col min="28" max="28" width="9.28515625" customWidth="1"/>
  </cols>
  <sheetData>
    <row r="1" spans="1:26" ht="33.75" customHeight="1" x14ac:dyDescent="0.25">
      <c r="A1" s="264" t="s">
        <v>122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49.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228" t="s">
        <v>81</v>
      </c>
      <c r="B4" s="257"/>
      <c r="C4" s="258"/>
      <c r="D4" s="258"/>
      <c r="E4" s="259"/>
      <c r="F4" s="29">
        <v>10</v>
      </c>
      <c r="G4" s="30">
        <v>15</v>
      </c>
      <c r="H4" s="31"/>
      <c r="I4" s="40"/>
      <c r="J4" s="29">
        <v>15</v>
      </c>
      <c r="K4" s="32">
        <v>9</v>
      </c>
      <c r="L4" s="31"/>
      <c r="M4" s="41"/>
      <c r="N4" s="29">
        <v>15</v>
      </c>
      <c r="O4" s="32">
        <v>6</v>
      </c>
      <c r="P4" s="31"/>
      <c r="Q4" s="41"/>
      <c r="R4" s="251">
        <f>P5+L5+H5</f>
        <v>5</v>
      </c>
      <c r="S4" s="236">
        <f>J4+J5+L4+N4+N5+P4+H4+F4+F5</f>
        <v>76</v>
      </c>
      <c r="T4" s="253">
        <f>K5+K4+M4+O5+O4+Q4+I4+G4+G5</f>
        <v>71</v>
      </c>
      <c r="U4" s="255" t="s">
        <v>181</v>
      </c>
      <c r="W4" s="238">
        <f>IF(F4&gt;G4,1,0)+IF(F5&gt;G5,1,0)+IF(H4&gt;I4,1,0)+IF(J4&gt;K4,1,0)+IF(J5&gt;K5,1,0)+IF(L4&gt;M4,1,0)+IF(N4&gt;O4,1,0)+IF(N5&gt;O5,1,0)+IF(P4&gt;Q4,1,0)</f>
        <v>4</v>
      </c>
      <c r="X4" s="224">
        <f>IF(F4&lt;G4,1,0)+IF(F5&lt;G5,1,0)+IF(H4&lt;I4,1,0)+IF(J4&lt;K4,1,0)+IF(J5&lt;K5,1,0)+IF(L4&lt;M4,1,0)+IF(N4&lt;O4,1,0)+IF(N5&lt;O5,1,0)+IF(P4&lt;Q4,1,0)</f>
        <v>2</v>
      </c>
      <c r="Y4" s="224">
        <f>W4/X4</f>
        <v>2</v>
      </c>
      <c r="Z4" s="225">
        <f>S4/T4</f>
        <v>1.0704225352112675</v>
      </c>
    </row>
    <row r="5" spans="1:26" ht="15.75" customHeight="1" thickBot="1" x14ac:dyDescent="0.3">
      <c r="A5" s="244"/>
      <c r="B5" s="260"/>
      <c r="C5" s="261"/>
      <c r="D5" s="261"/>
      <c r="E5" s="262"/>
      <c r="F5" s="33">
        <v>6</v>
      </c>
      <c r="G5" s="34">
        <v>15</v>
      </c>
      <c r="H5" s="287">
        <f>IF(AND(F4=0,F5=0),0,1)*0+IF(AND(F4&gt;G4,F5&gt;G5),1,0)*2+IF(AND(F4&lt;G4,F5&lt;G5),1,0)*IF(AND(F4=0,F5=0),0,1)+IF(H4&gt;I4,1,0)*2+IF(H4&lt;I4,1,0)*1</f>
        <v>1</v>
      </c>
      <c r="I5" s="288"/>
      <c r="J5" s="33">
        <v>15</v>
      </c>
      <c r="K5" s="34">
        <v>13</v>
      </c>
      <c r="L5" s="287">
        <f>IF(AND(J4=0,J5=0),0,1)*0+IF(AND(J4&gt;K4,J5&gt;K5),1,0)*2+IF(AND(J4&lt;K4,J5&lt;K5),1,0)*IF(AND(J4=0,J5=0),0,1)+IF(L4&gt;M4,1,0)*2+IF(L4&lt;M4,1,0)*1</f>
        <v>2</v>
      </c>
      <c r="M5" s="288"/>
      <c r="N5" s="33">
        <v>15</v>
      </c>
      <c r="O5" s="34">
        <v>13</v>
      </c>
      <c r="P5" s="226">
        <f>IF(AND(N4=0,N5=0),0,1)*0+IF(AND(N4&gt;O4,N5&gt;O5),1,0)*2+IF(AND(N4&lt;O4,N5&lt;O5),1,0)*IF(AND(N4=0,N5=0),0,1)+IF(P4&gt;Q4,1,0)*2+IF(P4&lt;Q4,1,0)*1</f>
        <v>2</v>
      </c>
      <c r="Q5" s="227"/>
      <c r="R5" s="252"/>
      <c r="S5" s="248"/>
      <c r="T5" s="254"/>
      <c r="U5" s="256"/>
      <c r="W5" s="249"/>
      <c r="X5" s="224"/>
      <c r="Y5" s="224"/>
      <c r="Z5" s="225"/>
    </row>
    <row r="6" spans="1:26" ht="16.5" customHeight="1" thickTop="1" thickBot="1" x14ac:dyDescent="0.3">
      <c r="A6" s="228" t="s">
        <v>54</v>
      </c>
      <c r="B6" s="3">
        <f>G4</f>
        <v>15</v>
      </c>
      <c r="C6" s="4">
        <f>F4</f>
        <v>10</v>
      </c>
      <c r="D6" s="5">
        <f>I4</f>
        <v>0</v>
      </c>
      <c r="E6" s="6">
        <f>H4</f>
        <v>0</v>
      </c>
      <c r="F6" s="230"/>
      <c r="G6" s="231"/>
      <c r="H6" s="231"/>
      <c r="I6" s="232"/>
      <c r="J6" s="7">
        <v>15</v>
      </c>
      <c r="K6" s="8">
        <v>9</v>
      </c>
      <c r="L6" s="9"/>
      <c r="M6" s="126"/>
      <c r="N6" s="10">
        <v>15</v>
      </c>
      <c r="O6" s="8">
        <v>7</v>
      </c>
      <c r="P6" s="127"/>
      <c r="Q6" s="126"/>
      <c r="R6" s="251">
        <f>P7+L7+D7</f>
        <v>6</v>
      </c>
      <c r="S6" s="236">
        <f>J6+J7+L6+N6+N7+P6+D6+B6+B7</f>
        <v>90</v>
      </c>
      <c r="T6" s="253">
        <f>K7+K6+M6+O7+O6+Q6+E6+C6+C7</f>
        <v>49</v>
      </c>
      <c r="U6" s="255" t="s">
        <v>180</v>
      </c>
      <c r="W6" s="238">
        <f>IF(B6&gt;C6,1,0)+IF(B7&gt;C7,1,0)+IF(D6&gt;E6,1,0)+IF(J6&gt;K6,1,0)+IF(J7&gt;K7,1,0)+IF(L6&gt;M6,1,0)+IF(N6&gt;O6,1,0)+IF(N7&gt;O7,1,0)+IF(P6&gt;Q6,1,0)</f>
        <v>6</v>
      </c>
      <c r="X6" s="224">
        <f>IF(B6&lt;C6,1,0)+IF(B7&lt;C7,1,0)+IF(D6&lt;E6,1,0)+IF(J6&lt;K6,1,0)+IF(J7&lt;K7,1,0)+IF(L6&lt;M6,1,0)+IF(N6&lt;O6,1,0)+IF(N7&lt;O7,1,0)+IF(P6&lt;Q6,1,0)</f>
        <v>0</v>
      </c>
      <c r="Y6" s="224" t="e">
        <f t="shared" ref="Y6" si="0">W6/X6</f>
        <v>#DIV/0!</v>
      </c>
      <c r="Z6" s="225">
        <f t="shared" ref="Z6" si="1">S6/T6</f>
        <v>1.8367346938775511</v>
      </c>
    </row>
    <row r="7" spans="1:26" ht="15.75" customHeight="1" thickBot="1" x14ac:dyDescent="0.3">
      <c r="A7" s="244"/>
      <c r="B7" s="11">
        <f>G5</f>
        <v>15</v>
      </c>
      <c r="C7" s="12">
        <f>F5</f>
        <v>6</v>
      </c>
      <c r="D7" s="226">
        <f>IF(AND(B6=0,B7=0),0,1)*0+IF(AND(B6&gt;C6,B7&gt;C7),1,0)*2+IF(AND(B6&lt;C6,B7&lt;C7),1,0)*IF(AND(B6=0,B7=0),0,1)+IF(D6&gt;E6,1,0)*2+IF(D6&lt;E6,1,0)*1</f>
        <v>2</v>
      </c>
      <c r="E7" s="227"/>
      <c r="F7" s="289"/>
      <c r="G7" s="246"/>
      <c r="H7" s="246"/>
      <c r="I7" s="247"/>
      <c r="J7" s="13">
        <v>15</v>
      </c>
      <c r="K7" s="14">
        <v>11</v>
      </c>
      <c r="L7" s="287">
        <f>IF(AND(J6=0,J7=0),0,1)*0+IF(AND(J6&gt;K6,J7&gt;K7),1,0)*2+IF(AND(J6&lt;K6,J7&lt;K7),1,0)*IF(AND(J6=0,J7=0),0,1)+IF(L6&gt;M6,1,0)*2+IF(L6&lt;M6,1,0)*1</f>
        <v>2</v>
      </c>
      <c r="M7" s="288"/>
      <c r="N7" s="13">
        <v>15</v>
      </c>
      <c r="O7" s="14">
        <v>6</v>
      </c>
      <c r="P7" s="226">
        <f>IF(AND(N6=0,N7=0),0,1)*0+IF(AND(N6&gt;O6,N7&gt;O7),1,0)*2+IF(AND(N6&lt;O6,N7&lt;O7),1,0)*IF(AND(N6=0,N7=0),0,1)+IF(P6&gt;Q6,1,0)*2+IF(P6&lt;Q6,1,0)*1</f>
        <v>2</v>
      </c>
      <c r="Q7" s="227"/>
      <c r="R7" s="252"/>
      <c r="S7" s="248"/>
      <c r="T7" s="254"/>
      <c r="U7" s="256"/>
      <c r="W7" s="249"/>
      <c r="X7" s="224"/>
      <c r="Y7" s="224"/>
      <c r="Z7" s="225"/>
    </row>
    <row r="8" spans="1:26" ht="16.5" customHeight="1" thickTop="1" thickBot="1" x14ac:dyDescent="0.3">
      <c r="A8" s="228" t="s">
        <v>17</v>
      </c>
      <c r="B8" s="7">
        <f>K4</f>
        <v>9</v>
      </c>
      <c r="C8" s="15">
        <f>J4</f>
        <v>15</v>
      </c>
      <c r="D8" s="16">
        <f>M4</f>
        <v>0</v>
      </c>
      <c r="E8" s="128">
        <f>L4</f>
        <v>0</v>
      </c>
      <c r="F8" s="17">
        <f>K6</f>
        <v>9</v>
      </c>
      <c r="G8" s="18">
        <f>J6</f>
        <v>15</v>
      </c>
      <c r="H8" s="19">
        <f>M6</f>
        <v>0</v>
      </c>
      <c r="I8" s="129">
        <f>L6</f>
        <v>0</v>
      </c>
      <c r="J8" s="230"/>
      <c r="K8" s="231"/>
      <c r="L8" s="231"/>
      <c r="M8" s="232"/>
      <c r="N8" s="10">
        <v>11</v>
      </c>
      <c r="O8" s="8">
        <v>15</v>
      </c>
      <c r="P8" s="9"/>
      <c r="Q8" s="126"/>
      <c r="R8" s="251">
        <f>P9+H9+D9</f>
        <v>3</v>
      </c>
      <c r="S8" s="236">
        <f>H8+F8+F9+D8+B8+B9+N8+N9+P8</f>
        <v>62</v>
      </c>
      <c r="T8" s="253">
        <f>I8+G8+G9+E8+C8+C9+O9+O8+Q8</f>
        <v>90</v>
      </c>
      <c r="U8" s="255" t="s">
        <v>183</v>
      </c>
      <c r="W8" s="238">
        <f>IF(B8&gt;C8,1,0)+IF(B9&gt;C9,1,0)+IF(D8&gt;E8,1,0)+IF(F8&gt;G8,1,0)+IF(F9&gt;G9,1,0)+IF(H8&gt;I8,1,0)+IF(N8&gt;O8,1,0)+IF(N9&gt;O9,1,0)+IF(P8&gt;Q8,1,0)</f>
        <v>0</v>
      </c>
      <c r="X8" s="224">
        <f>IF(B8&lt;C8,1,0)+IF(B9&lt;C9,1,0)+IF(D8&lt;E8,1,0)+IF(F8&lt;G8,1,0)+IF(F9&lt;G9,1,0)+IF(H8&lt;I8,1,0)+IF(N8&lt;O8,1,0)+IF(N9&lt;O9,1,0)+IF(P8&lt;Q8,1,0)</f>
        <v>6</v>
      </c>
      <c r="Y8" s="224">
        <f t="shared" ref="Y8" si="2">W8/X8</f>
        <v>0</v>
      </c>
      <c r="Z8" s="225">
        <f t="shared" ref="Z8" si="3">S8/T8</f>
        <v>0.68888888888888888</v>
      </c>
    </row>
    <row r="9" spans="1:26" ht="15.75" customHeight="1" thickBot="1" x14ac:dyDescent="0.3">
      <c r="A9" s="244"/>
      <c r="B9" s="20">
        <f>K5</f>
        <v>13</v>
      </c>
      <c r="C9" s="21">
        <f>J5</f>
        <v>15</v>
      </c>
      <c r="D9" s="226">
        <f>IF(AND(B8=0,B9=0),0,1)*0+IF(AND(B8&gt;C8,B9&gt;C9),1,0)*2+IF(AND(B8&lt;C8,B9&lt;C9),1,0)*IF(AND(B8=0,B9=0),0,1)+IF(D8&gt;E8,1,0)*2+IF(D8&lt;E8,1,0)*1</f>
        <v>1</v>
      </c>
      <c r="E9" s="227"/>
      <c r="F9" s="22">
        <f>K7</f>
        <v>11</v>
      </c>
      <c r="G9" s="23">
        <f>J7</f>
        <v>15</v>
      </c>
      <c r="H9" s="287">
        <f>IF(AND(F8=0,F9=0),0,1)*0+IF(AND(F8&gt;G8,F9&gt;G9),1,0)*2+IF(AND(F8&lt;G8,F9&lt;G9),1,0)*IF(AND(F8=0,F9=0),0,1)+IF(H8&gt;I8,1,0)*2+IF(H8&lt;I8,1,0)*1</f>
        <v>1</v>
      </c>
      <c r="I9" s="288"/>
      <c r="J9" s="289"/>
      <c r="K9" s="246"/>
      <c r="L9" s="246"/>
      <c r="M9" s="247"/>
      <c r="N9" s="13">
        <v>9</v>
      </c>
      <c r="O9" s="14">
        <v>15</v>
      </c>
      <c r="P9" s="226">
        <f>IF(AND(N8=0,N9=0),0,1)*0+IF(AND(N8&gt;O8,N9&gt;O9),1,0)*2+IF(AND(N8&lt;O8,N9&lt;O9),1,0)*IF(AND(N8=0,N9=0),0,1)+IF(P8&gt;Q8,1,0)*2+IF(P8&lt;Q8,1,0)*1</f>
        <v>1</v>
      </c>
      <c r="Q9" s="227"/>
      <c r="R9" s="252"/>
      <c r="S9" s="248"/>
      <c r="T9" s="254"/>
      <c r="U9" s="256"/>
      <c r="W9" s="249"/>
      <c r="X9" s="224"/>
      <c r="Y9" s="224"/>
      <c r="Z9" s="225"/>
    </row>
    <row r="10" spans="1:26" ht="16.5" customHeight="1" thickTop="1" thickBot="1" x14ac:dyDescent="0.3">
      <c r="A10" s="228" t="s">
        <v>102</v>
      </c>
      <c r="B10" s="7">
        <f>O4</f>
        <v>6</v>
      </c>
      <c r="C10" s="15">
        <f>N4</f>
        <v>15</v>
      </c>
      <c r="D10" s="16">
        <f>Q4</f>
        <v>0</v>
      </c>
      <c r="E10" s="128">
        <f>P4</f>
        <v>0</v>
      </c>
      <c r="F10" s="17">
        <f>O6</f>
        <v>7</v>
      </c>
      <c r="G10" s="18">
        <f>N6</f>
        <v>15</v>
      </c>
      <c r="H10" s="19">
        <f>Q6</f>
        <v>0</v>
      </c>
      <c r="I10" s="129">
        <f>P6</f>
        <v>0</v>
      </c>
      <c r="J10" s="10">
        <f>O8</f>
        <v>15</v>
      </c>
      <c r="K10" s="8">
        <f>N8</f>
        <v>11</v>
      </c>
      <c r="L10" s="9">
        <f>Q8</f>
        <v>0</v>
      </c>
      <c r="M10" s="126">
        <f>P8</f>
        <v>0</v>
      </c>
      <c r="N10" s="230"/>
      <c r="O10" s="231"/>
      <c r="P10" s="231"/>
      <c r="Q10" s="232"/>
      <c r="R10" s="251">
        <f>H11+D11+L11</f>
        <v>4</v>
      </c>
      <c r="S10" s="236">
        <f>J10+J11+L10+B10+B11+D10+F10+F11+H10</f>
        <v>62</v>
      </c>
      <c r="T10" s="253">
        <f>K11+K10+M10+C11+C10+E10+I10+G10+G11</f>
        <v>80</v>
      </c>
      <c r="U10" s="255" t="s">
        <v>182</v>
      </c>
      <c r="W10" s="238">
        <f>IF(B10&gt;C10,1,0)+IF(B11&gt;C11,1,0)+IF(D10&gt;E10,1,0)+IF(F10&gt;G10,1,0)+IF(F11&gt;G11,1,0)+IF(H10&gt;I10,1,0)+IF(J10&gt;K10,1,0)+IF(J11&gt;K11,1,0)+IF(L10&gt;M10,1,0)</f>
        <v>2</v>
      </c>
      <c r="X10" s="224">
        <f>IF(B10&lt;C10,1,0)+IF(B11&lt;C11,1,0)+IF(D10&lt;E10,1,0)+IF(F10&lt;G10,1,0)+IF(F11&lt;G11,1,0)+IF(H10&lt;I10,1,0)+IF(J10&lt;K10,1,0)+IF(J11&lt;K11,1,0)+IF(L10&lt;M10,1,0)</f>
        <v>4</v>
      </c>
      <c r="Y10" s="224">
        <f t="shared" ref="Y10" si="4">W10/X10</f>
        <v>0.5</v>
      </c>
      <c r="Z10" s="225">
        <f t="shared" ref="Z10" si="5">S10/T10</f>
        <v>0.77500000000000002</v>
      </c>
    </row>
    <row r="11" spans="1:26" ht="15.75" customHeight="1" thickBot="1" x14ac:dyDescent="0.3">
      <c r="A11" s="229"/>
      <c r="B11" s="24">
        <f>O5</f>
        <v>13</v>
      </c>
      <c r="C11" s="25">
        <f>N5</f>
        <v>15</v>
      </c>
      <c r="D11" s="242">
        <f>IF(AND(B10=0,B11=0),0,1)*0+IF(AND(B10&gt;C10,B11&gt;C11),1,0)*2+IF(AND(B10&lt;C10,B11&lt;C11),1,0)*IF(AND(B10=0,B11=0),0,1)+IF(D10&gt;E10,1,0)*2+IF(D10&lt;E10,1,0)*1</f>
        <v>1</v>
      </c>
      <c r="E11" s="243"/>
      <c r="F11" s="26">
        <f>O7</f>
        <v>6</v>
      </c>
      <c r="G11" s="27">
        <f>N7</f>
        <v>15</v>
      </c>
      <c r="H11" s="242">
        <f>IF(AND(F10=0,F11=0),0,1)*0+IF(AND(F10&gt;G10,F11&gt;G11),1,0)*2+IF(AND(F10&lt;G10,F11&lt;G11),1,0)*IF(AND(F10=0,F11=0),0,1)+IF(H10&gt;I10,1,0)*2+IF(H10&lt;I10,1,0)*1</f>
        <v>1</v>
      </c>
      <c r="I11" s="243"/>
      <c r="J11" s="28">
        <f>O9</f>
        <v>15</v>
      </c>
      <c r="K11" s="26">
        <f>N9</f>
        <v>9</v>
      </c>
      <c r="L11" s="242">
        <f>IF(AND(J10=0,J11=0),0,1)*0+IF(AND(J10&gt;K10,J11&gt;K11),1,0)*2+IF(AND(J10&lt;K10,J11&lt;K11),1,0)*IF(AND(J10=0,J11=0),0,1)+IF(L10&gt;M10,1,0)*2+IF(L10&lt;M10,1,0)*1</f>
        <v>2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D9:E9"/>
    <mergeCell ref="R8:R9"/>
    <mergeCell ref="P9:Q9"/>
    <mergeCell ref="X8:X9"/>
    <mergeCell ref="J8:M9"/>
    <mergeCell ref="S8:S9"/>
    <mergeCell ref="W8:W9"/>
    <mergeCell ref="R10:R11"/>
    <mergeCell ref="T10:T11"/>
    <mergeCell ref="U10:U11"/>
    <mergeCell ref="A1:X1"/>
    <mergeCell ref="B3:E3"/>
    <mergeCell ref="F3:I3"/>
    <mergeCell ref="J3:M3"/>
    <mergeCell ref="N3:Q3"/>
    <mergeCell ref="S3:T3"/>
    <mergeCell ref="A4:A5"/>
    <mergeCell ref="B4:E5"/>
    <mergeCell ref="S4:S5"/>
    <mergeCell ref="W4:W5"/>
    <mergeCell ref="H5:I5"/>
    <mergeCell ref="L5:M5"/>
    <mergeCell ref="P5:Q5"/>
    <mergeCell ref="R4:R5"/>
    <mergeCell ref="T4:T5"/>
    <mergeCell ref="U4:U5"/>
    <mergeCell ref="Y4:Y5"/>
    <mergeCell ref="Z4:Z5"/>
    <mergeCell ref="X4:X5"/>
    <mergeCell ref="A6:A7"/>
    <mergeCell ref="F6:I7"/>
    <mergeCell ref="S6:S7"/>
    <mergeCell ref="W6:W7"/>
    <mergeCell ref="X6:X7"/>
    <mergeCell ref="Y6:Y7"/>
    <mergeCell ref="Z6:Z7"/>
    <mergeCell ref="D7:E7"/>
    <mergeCell ref="L7:M7"/>
    <mergeCell ref="P7:Q7"/>
    <mergeCell ref="R6:R7"/>
    <mergeCell ref="T6:T7"/>
    <mergeCell ref="U6:U7"/>
    <mergeCell ref="Y8:Y9"/>
    <mergeCell ref="Z8:Z9"/>
    <mergeCell ref="H9:I9"/>
    <mergeCell ref="A10:A11"/>
    <mergeCell ref="N10:Q11"/>
    <mergeCell ref="S10:S11"/>
    <mergeCell ref="W10:W11"/>
    <mergeCell ref="X10:X11"/>
    <mergeCell ref="Y10:Y11"/>
    <mergeCell ref="Z10:Z11"/>
    <mergeCell ref="H11:I11"/>
    <mergeCell ref="D11:E11"/>
    <mergeCell ref="T8:T9"/>
    <mergeCell ref="U8:U9"/>
    <mergeCell ref="L11:M11"/>
    <mergeCell ref="A8:A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Y26" sqref="Y26"/>
    </sheetView>
  </sheetViews>
  <sheetFormatPr defaultRowHeight="15" x14ac:dyDescent="0.25"/>
  <cols>
    <col min="1" max="1" width="17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8" width="4.28515625" customWidth="1"/>
    <col min="19" max="20" width="3.5703125" customWidth="1"/>
    <col min="21" max="21" width="4.42578125" customWidth="1"/>
    <col min="22" max="22" width="4" customWidth="1"/>
    <col min="23" max="23" width="4.28515625" customWidth="1"/>
    <col min="24" max="24" width="4.140625" customWidth="1"/>
    <col min="25" max="25" width="4.42578125" customWidth="1"/>
    <col min="26" max="26" width="4.5703125" customWidth="1"/>
    <col min="27" max="27" width="4.42578125" customWidth="1"/>
    <col min="28" max="28" width="8" customWidth="1"/>
    <col min="31" max="31" width="9.85546875" customWidth="1"/>
  </cols>
  <sheetData>
    <row r="1" spans="1:33" ht="35.25" customHeight="1" x14ac:dyDescent="0.25">
      <c r="A1" s="264" t="s">
        <v>123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33" ht="15.75" thickBot="1" x14ac:dyDescent="0.3"/>
    <row r="3" spans="1:33" ht="59.2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6"/>
      <c r="R3" s="265">
        <v>5</v>
      </c>
      <c r="S3" s="266"/>
      <c r="T3" s="266"/>
      <c r="U3" s="267"/>
      <c r="V3" s="326" t="s">
        <v>1</v>
      </c>
      <c r="W3" s="327"/>
      <c r="X3" s="268" t="s">
        <v>2</v>
      </c>
      <c r="Y3" s="269"/>
      <c r="Z3" s="268" t="s">
        <v>3</v>
      </c>
      <c r="AA3" s="269"/>
      <c r="AB3" s="2" t="s">
        <v>4</v>
      </c>
      <c r="AD3" s="43" t="s">
        <v>6</v>
      </c>
      <c r="AE3" s="44" t="s">
        <v>7</v>
      </c>
      <c r="AF3" s="44" t="s">
        <v>8</v>
      </c>
      <c r="AG3" s="45" t="s">
        <v>9</v>
      </c>
    </row>
    <row r="4" spans="1:33" ht="16.5" customHeight="1" thickTop="1" thickBot="1" x14ac:dyDescent="0.3">
      <c r="A4" s="228" t="s">
        <v>79</v>
      </c>
      <c r="B4" s="328"/>
      <c r="C4" s="329"/>
      <c r="D4" s="329"/>
      <c r="E4" s="330"/>
      <c r="F4" s="29">
        <v>15</v>
      </c>
      <c r="G4" s="30">
        <v>8</v>
      </c>
      <c r="H4" s="31">
        <v>11</v>
      </c>
      <c r="I4" s="40">
        <v>4</v>
      </c>
      <c r="J4" s="29">
        <v>15</v>
      </c>
      <c r="K4" s="32">
        <v>12</v>
      </c>
      <c r="L4" s="31">
        <v>8</v>
      </c>
      <c r="M4" s="41">
        <v>11</v>
      </c>
      <c r="N4" s="29">
        <v>14</v>
      </c>
      <c r="O4" s="32">
        <v>16</v>
      </c>
      <c r="P4" s="31">
        <v>8</v>
      </c>
      <c r="Q4" s="40">
        <v>11</v>
      </c>
      <c r="R4" s="110">
        <v>15</v>
      </c>
      <c r="S4" s="111">
        <v>9</v>
      </c>
      <c r="T4" s="31">
        <v>11</v>
      </c>
      <c r="U4" s="41">
        <v>5</v>
      </c>
      <c r="V4" s="251">
        <f>T5+P5+L5+H5</f>
        <v>6</v>
      </c>
      <c r="W4" s="321">
        <f>V4+V6</f>
        <v>6</v>
      </c>
      <c r="X4" s="236">
        <f>J4+J5+L4+N4+N5+P4+H4+F4+F5+R4+R5+T4</f>
        <v>142</v>
      </c>
      <c r="Y4" s="253">
        <f>K5+K4+M4+O5+O4+U4+I4+G4+G5+Q4+S4+S5</f>
        <v>129</v>
      </c>
      <c r="Z4" s="337">
        <f>X4+X6</f>
        <v>142</v>
      </c>
      <c r="AA4" s="340">
        <f>Y4+Y6</f>
        <v>129</v>
      </c>
      <c r="AB4" s="297" t="s">
        <v>182</v>
      </c>
      <c r="AD4" s="31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22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224">
        <f>AD4/AE4</f>
        <v>1</v>
      </c>
      <c r="AG4" s="225">
        <f>Z4/AA4</f>
        <v>1.1007751937984496</v>
      </c>
    </row>
    <row r="5" spans="1:33" ht="15.75" customHeight="1" thickBot="1" x14ac:dyDescent="0.3">
      <c r="A5" s="244"/>
      <c r="B5" s="331"/>
      <c r="C5" s="332"/>
      <c r="D5" s="332"/>
      <c r="E5" s="333"/>
      <c r="F5" s="33">
        <v>11</v>
      </c>
      <c r="G5" s="34">
        <v>15</v>
      </c>
      <c r="H5" s="287">
        <f>IF(AND(F4=0,F5=0),0,1)*0+IF(AND(F4&gt;G4,F5&gt;G5),1,0)*2+IF(AND(F4&lt;G4,F5&lt;G5),1,0)*IF(AND(F4=0,F5=0),0,1)+IF(H4&gt;I4,1,0)*2+IF(H4&lt;I4,1,0)*1</f>
        <v>2</v>
      </c>
      <c r="I5" s="288"/>
      <c r="J5" s="33">
        <v>10</v>
      </c>
      <c r="K5" s="34">
        <v>15</v>
      </c>
      <c r="L5" s="287">
        <f>IF(AND(J4=0,J5=0),0,1)*0+IF(AND(J4&gt;K4,J5&gt;K5),1,0)*2+IF(AND(J4&lt;K4,J5&lt;K5),1,0)*IF(AND(J4=0,J5=0),0,1)+IF(L4&gt;M4,1,0)*2+IF(L4&lt;M4,1,0)*1</f>
        <v>1</v>
      </c>
      <c r="M5" s="288"/>
      <c r="N5" s="33">
        <v>15</v>
      </c>
      <c r="O5" s="34">
        <v>8</v>
      </c>
      <c r="P5" s="287">
        <f>IF(AND(N4=0,N5=0),0,1)*0+IF(AND(N4&gt;O4,N5&gt;O5),1,0)*2+IF(AND(N4&lt;O4,N5&lt;O5),1,0)*IF(AND(N4=0,N5=0),0,1)+IF(P4&gt;Q4,1,0)*2+IF(P4&lt;Q4,1,0)*1</f>
        <v>1</v>
      </c>
      <c r="Q5" s="288"/>
      <c r="R5" s="112">
        <v>9</v>
      </c>
      <c r="S5" s="46">
        <v>15</v>
      </c>
      <c r="T5" s="287">
        <f>IF(AND(R4=0,R5=0),0,1)*0+IF(AND(R4&gt;S4,R5&gt;S5),1,0)*2+IF(AND(R4&lt;S4,R5&lt;S5),1,0)*IF(AND(R4=0,R5=0),0,1)+IF(T4&gt;U4,1,0)*2+IF(T4&lt;U4,1,0)*1</f>
        <v>2</v>
      </c>
      <c r="U5" s="288"/>
      <c r="V5" s="252"/>
      <c r="W5" s="309"/>
      <c r="X5" s="248"/>
      <c r="Y5" s="254"/>
      <c r="Z5" s="338"/>
      <c r="AA5" s="341"/>
      <c r="AB5" s="298"/>
      <c r="AD5" s="312"/>
      <c r="AE5" s="224"/>
      <c r="AF5" s="224"/>
      <c r="AG5" s="225"/>
    </row>
    <row r="6" spans="1:33" ht="16.5" customHeight="1" thickTop="1" thickBot="1" x14ac:dyDescent="0.3">
      <c r="A6" s="244"/>
      <c r="B6" s="331"/>
      <c r="C6" s="332"/>
      <c r="D6" s="332"/>
      <c r="E6" s="333"/>
      <c r="F6" s="178"/>
      <c r="G6" s="179"/>
      <c r="H6" s="180"/>
      <c r="I6" s="40"/>
      <c r="J6" s="178"/>
      <c r="K6" s="179"/>
      <c r="L6" s="180"/>
      <c r="M6" s="41"/>
      <c r="N6" s="178"/>
      <c r="O6" s="179"/>
      <c r="P6" s="180"/>
      <c r="Q6" s="40"/>
      <c r="R6" s="181"/>
      <c r="S6" s="182"/>
      <c r="T6" s="180"/>
      <c r="U6" s="41"/>
      <c r="V6" s="251">
        <f>T7+P7+L7+H7</f>
        <v>0</v>
      </c>
      <c r="W6" s="309"/>
      <c r="X6" s="236">
        <f>J6+J7+L6+N6+N7+P6+H6+F6+F7+T6+R6+R7</f>
        <v>0</v>
      </c>
      <c r="Y6" s="253">
        <f>K7+K6+M6+O7+O6+U6+I6+G6+G7+S6+S7+Q6</f>
        <v>0</v>
      </c>
      <c r="Z6" s="338"/>
      <c r="AA6" s="341"/>
      <c r="AB6" s="298"/>
      <c r="AD6" s="312"/>
      <c r="AE6" s="224"/>
      <c r="AF6" s="224"/>
      <c r="AG6" s="225"/>
    </row>
    <row r="7" spans="1:33" ht="15.75" customHeight="1" thickBot="1" x14ac:dyDescent="0.3">
      <c r="A7" s="313"/>
      <c r="B7" s="334"/>
      <c r="C7" s="335"/>
      <c r="D7" s="335"/>
      <c r="E7" s="336"/>
      <c r="F7" s="40"/>
      <c r="G7" s="183"/>
      <c r="H7" s="287">
        <f>IF(AND(F6=0,F7=0),0,1)*0+IF(AND(F6&gt;G6,F7&gt;G7),1,0)*2+IF(AND(F6&lt;G6,F7&lt;G7),1,0)*IF(AND(F6=0,F7=0),0,1)+IF(H6&gt;I6,1,0)*2+IF(H6&lt;I6,1,0)*1</f>
        <v>0</v>
      </c>
      <c r="I7" s="288"/>
      <c r="J7" s="184"/>
      <c r="K7" s="183"/>
      <c r="L7" s="323">
        <f>IF(AND(J6=0,J7=0),0,1)*0+IF(AND(J6&gt;K6,J7&gt;K7),1,0)*2+IF(AND(J6&lt;K6,J7&lt;K7),1,0)*IF(AND(J6=0,J7=0),0,1)+IF(L6&gt;M6,1,0)*2+IF(L6&lt;M6,1,0)*1</f>
        <v>0</v>
      </c>
      <c r="M7" s="324"/>
      <c r="N7" s="185"/>
      <c r="O7" s="183"/>
      <c r="P7" s="323">
        <f>IF(AND(N6=0,N7=0),0,1)*0+IF(AND(N6&gt;O6,N7&gt;O7),1,0)*2+IF(AND(N6&lt;O6,N7&lt;O7),1,0)*IF(AND(N6=0,N7=0),0,1)+IF(P6&gt;Q6,1,0)*2+IF(P6&lt;Q6,1,0)*1</f>
        <v>0</v>
      </c>
      <c r="Q7" s="324"/>
      <c r="R7" s="186"/>
      <c r="S7" s="187"/>
      <c r="T7" s="323">
        <f>IF(AND(R6=0,R7=0),0,1)*0+IF(AND(R6&gt;S6,R7&gt;S7),1,0)*2+IF(AND(R6&lt;S6,R7&lt;S7),1,0)*IF(AND(R6=0,R7=0),0,1)+IF(T6&gt;U6,1,0)*2+IF(T6&lt;U6,1,0)*1</f>
        <v>0</v>
      </c>
      <c r="U7" s="324"/>
      <c r="V7" s="252"/>
      <c r="W7" s="322"/>
      <c r="X7" s="248"/>
      <c r="Y7" s="254"/>
      <c r="Z7" s="339"/>
      <c r="AA7" s="342"/>
      <c r="AB7" s="325"/>
      <c r="AD7" s="312"/>
      <c r="AE7" s="224"/>
      <c r="AF7" s="224"/>
      <c r="AG7" s="225"/>
    </row>
    <row r="8" spans="1:33" ht="16.5" customHeight="1" thickTop="1" thickBot="1" x14ac:dyDescent="0.3">
      <c r="A8" s="228" t="s">
        <v>74</v>
      </c>
      <c r="B8" s="47">
        <f>G4</f>
        <v>8</v>
      </c>
      <c r="C8" s="48">
        <f>F4</f>
        <v>15</v>
      </c>
      <c r="D8" s="49">
        <f>I4</f>
        <v>4</v>
      </c>
      <c r="E8" s="50">
        <f>H4</f>
        <v>11</v>
      </c>
      <c r="F8" s="314"/>
      <c r="G8" s="315"/>
      <c r="H8" s="315"/>
      <c r="I8" s="316"/>
      <c r="J8" s="51">
        <v>15</v>
      </c>
      <c r="K8" s="52">
        <v>11</v>
      </c>
      <c r="L8" s="117"/>
      <c r="M8" s="54"/>
      <c r="N8" s="118">
        <v>15</v>
      </c>
      <c r="O8" s="119">
        <v>13</v>
      </c>
      <c r="P8" s="117">
        <v>4</v>
      </c>
      <c r="Q8" s="56">
        <v>11</v>
      </c>
      <c r="R8" s="120">
        <v>15</v>
      </c>
      <c r="S8" s="119">
        <v>11</v>
      </c>
      <c r="T8" s="121">
        <v>14</v>
      </c>
      <c r="U8" s="54">
        <v>12</v>
      </c>
      <c r="V8" s="251">
        <f>T9+P9+L9+D9</f>
        <v>6</v>
      </c>
      <c r="W8" s="321">
        <f>V8+V10</f>
        <v>6</v>
      </c>
      <c r="X8" s="236">
        <f>J8+J9+L8+N8+N9+P8+D8+B8+B9+R8+R9+T8</f>
        <v>134</v>
      </c>
      <c r="Y8" s="253">
        <f>K9+K8+M8+O9+O8+U8+E8+C8+C9+S8+S9+Q8</f>
        <v>140</v>
      </c>
      <c r="Z8" s="236">
        <f>X8+X10</f>
        <v>134</v>
      </c>
      <c r="AA8" s="253">
        <f>Y8+Y10</f>
        <v>140</v>
      </c>
      <c r="AB8" s="297" t="s">
        <v>181</v>
      </c>
      <c r="AD8" s="31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22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5</v>
      </c>
      <c r="AF8" s="224">
        <f t="shared" ref="AF8" si="0">AD8/AE8</f>
        <v>1.2</v>
      </c>
      <c r="AG8" s="225">
        <f t="shared" ref="AG8" si="1">Z8/AA8</f>
        <v>0.95714285714285718</v>
      </c>
    </row>
    <row r="9" spans="1:33" ht="15.75" customHeight="1" thickBot="1" x14ac:dyDescent="0.3">
      <c r="A9" s="244"/>
      <c r="B9" s="60">
        <f>G5</f>
        <v>15</v>
      </c>
      <c r="C9" s="61">
        <f>F5</f>
        <v>11</v>
      </c>
      <c r="D9" s="226">
        <f>IF(AND(B8=0,B9=0),0,1)*0+IF(AND(B8&gt;C8,B9&gt;C9),1,0)*2+IF(AND(B8&lt;C8,B9&lt;C9),1,0)*IF(AND(B8=0,B9=0),0,1)+IF(D8&gt;E8,1,0)*2+IF(D8&lt;E8,1,0)*1</f>
        <v>1</v>
      </c>
      <c r="E9" s="227"/>
      <c r="F9" s="317"/>
      <c r="G9" s="303"/>
      <c r="H9" s="303"/>
      <c r="I9" s="304"/>
      <c r="J9" s="62">
        <v>15</v>
      </c>
      <c r="K9" s="63">
        <v>12</v>
      </c>
      <c r="L9" s="287">
        <f>IF(AND(J8=0,J9=0),0,1)*0+IF(AND(J8&gt;K8,J9&gt;K9),1,0)*2+IF(AND(J8&lt;K8,J9&lt;K9),1,0)*IF(AND(J8=0,J9=0),0,1)+IF(L8&gt;M8,1,0)*2+IF(L8&lt;M8,1,0)*1</f>
        <v>2</v>
      </c>
      <c r="M9" s="288"/>
      <c r="N9" s="62">
        <v>13</v>
      </c>
      <c r="O9" s="63">
        <v>15</v>
      </c>
      <c r="P9" s="287">
        <f>IF(AND(N8=0,N9=0),0,1)*0+IF(AND(N8&gt;O8,N9&gt;O9),1,0)*2+IF(AND(N8&lt;O8,N9&lt;O9),1,0)*IF(AND(N8=0,N9=0),0,1)+IF(P8&gt;Q8,1,0)*2+IF(P8&lt;Q8,1,0)*1</f>
        <v>1</v>
      </c>
      <c r="Q9" s="288"/>
      <c r="R9" s="64">
        <v>16</v>
      </c>
      <c r="S9" s="63">
        <v>18</v>
      </c>
      <c r="T9" s="287">
        <f>IF(AND(R8=0,R9=0),0,1)*0+IF(AND(R8&gt;S8,R9&gt;S9),1,0)*2+IF(AND(R8&lt;S8,R9&lt;S9),1,0)*IF(AND(R8=0,R9=0),0,1)+IF(T8&gt;U8,1,0)*2+IF(T8&lt;U8,1,0)*1</f>
        <v>2</v>
      </c>
      <c r="U9" s="288"/>
      <c r="V9" s="252"/>
      <c r="W9" s="309"/>
      <c r="X9" s="248"/>
      <c r="Y9" s="254"/>
      <c r="Z9" s="294"/>
      <c r="AA9" s="295"/>
      <c r="AB9" s="298"/>
      <c r="AD9" s="312"/>
      <c r="AE9" s="224"/>
      <c r="AF9" s="224"/>
      <c r="AG9" s="225"/>
    </row>
    <row r="10" spans="1:33" ht="16.5" customHeight="1" thickTop="1" thickBot="1" x14ac:dyDescent="0.3">
      <c r="A10" s="244"/>
      <c r="B10" s="66">
        <f>G6</f>
        <v>0</v>
      </c>
      <c r="C10" s="67">
        <f>F6</f>
        <v>0</v>
      </c>
      <c r="D10" s="68">
        <f>I6</f>
        <v>0</v>
      </c>
      <c r="E10" s="69">
        <f>H6</f>
        <v>0</v>
      </c>
      <c r="F10" s="317"/>
      <c r="G10" s="303"/>
      <c r="H10" s="303"/>
      <c r="I10" s="304"/>
      <c r="J10" s="70"/>
      <c r="K10" s="196"/>
      <c r="L10" s="188"/>
      <c r="M10" s="54"/>
      <c r="N10" s="70"/>
      <c r="O10" s="196"/>
      <c r="P10" s="188"/>
      <c r="Q10" s="56"/>
      <c r="R10" s="197"/>
      <c r="S10" s="196"/>
      <c r="T10" s="56"/>
      <c r="U10" s="59"/>
      <c r="V10" s="251">
        <f>P11+L11+D11+T11</f>
        <v>0</v>
      </c>
      <c r="W10" s="309"/>
      <c r="X10" s="236">
        <f>J10+J11+L10+N10+N11+P10+D10+B10+B11+R10+R11+T10</f>
        <v>0</v>
      </c>
      <c r="Y10" s="253">
        <f>K11+K10+M10+O11+O10+U10+E10+C10+C11+S10+S11+Q10</f>
        <v>0</v>
      </c>
      <c r="Z10" s="294"/>
      <c r="AA10" s="295"/>
      <c r="AB10" s="298"/>
      <c r="AD10" s="312"/>
      <c r="AE10" s="224"/>
      <c r="AF10" s="224"/>
      <c r="AG10" s="225"/>
    </row>
    <row r="11" spans="1:33" ht="15.75" customHeight="1" thickBot="1" x14ac:dyDescent="0.3">
      <c r="A11" s="313"/>
      <c r="B11" s="74">
        <f>G7</f>
        <v>0</v>
      </c>
      <c r="C11" s="75">
        <f>F7</f>
        <v>0</v>
      </c>
      <c r="D11" s="226">
        <f>IF(AND(B10=0,B11=0),0,1)*0+IF(AND(B10&gt;C10,B11&gt;C11),1,0)*2+IF(AND(B10&lt;C10,B11&lt;C11),1,0)*IF(AND(B10=0,B11=0),0,1)+IF(D10&gt;E10,1,0)*2+IF(D10&lt;E10,1,0)*1</f>
        <v>0</v>
      </c>
      <c r="E11" s="227"/>
      <c r="F11" s="318"/>
      <c r="G11" s="319"/>
      <c r="H11" s="319"/>
      <c r="I11" s="320"/>
      <c r="J11" s="189"/>
      <c r="K11" s="190"/>
      <c r="L11" s="287">
        <f>IF(AND(J10=0,J11=0),0,1)*0+IF(AND(J10&gt;K10,J11&gt;K11),1,0)*2+IF(AND(J10&lt;K10,J11&lt;K11),1,0)*IF(AND(J10=0,J11=0),0,1)+IF(L10&gt;M10,1,0)*2+IF(L10&lt;M10,1,0)*1</f>
        <v>0</v>
      </c>
      <c r="M11" s="288"/>
      <c r="N11" s="189"/>
      <c r="O11" s="190"/>
      <c r="P11" s="323">
        <f>IF(AND(N10=0,N11=0),0,1)*0+IF(AND(N10&gt;O10,N11&gt;O11),1,0)*2+IF(AND(N10&lt;O10,N11&lt;O11),1,0)*IF(AND(N10=0,N11=0),0,1)+IF(P10&gt;Q10,1,0)*2+IF(P10&lt;Q10,1,0)*1</f>
        <v>0</v>
      </c>
      <c r="Q11" s="324"/>
      <c r="R11" s="191"/>
      <c r="S11" s="190"/>
      <c r="T11" s="323">
        <f>IF(AND(R10=0,R11=0),0,1)*0+IF(AND(R10&gt;S10,R11&gt;S11),1,0)*2+IF(AND(R10&lt;S10,R11&lt;S11),1,0)*IF(AND(R10=0,R11=0),0,1)+IF(T10&gt;U10,1,0)*2+IF(T10&lt;U10,1,0)*1</f>
        <v>0</v>
      </c>
      <c r="U11" s="324"/>
      <c r="V11" s="252"/>
      <c r="W11" s="322"/>
      <c r="X11" s="248"/>
      <c r="Y11" s="254"/>
      <c r="Z11" s="311"/>
      <c r="AA11" s="296"/>
      <c r="AB11" s="325"/>
      <c r="AD11" s="312"/>
      <c r="AE11" s="224"/>
      <c r="AF11" s="224"/>
      <c r="AG11" s="225"/>
    </row>
    <row r="12" spans="1:33" ht="16.5" customHeight="1" thickTop="1" thickBot="1" x14ac:dyDescent="0.3">
      <c r="A12" s="228" t="s">
        <v>56</v>
      </c>
      <c r="B12" s="55">
        <f>K4</f>
        <v>12</v>
      </c>
      <c r="C12" s="52">
        <f>J4</f>
        <v>15</v>
      </c>
      <c r="D12" s="53">
        <f>M4</f>
        <v>11</v>
      </c>
      <c r="E12" s="54">
        <f>L4</f>
        <v>8</v>
      </c>
      <c r="F12" s="79">
        <f>K8</f>
        <v>11</v>
      </c>
      <c r="G12" s="80">
        <f>J8</f>
        <v>15</v>
      </c>
      <c r="H12" s="57">
        <f>M8</f>
        <v>0</v>
      </c>
      <c r="I12" s="56">
        <f>L8</f>
        <v>0</v>
      </c>
      <c r="J12" s="314"/>
      <c r="K12" s="315"/>
      <c r="L12" s="315"/>
      <c r="M12" s="316"/>
      <c r="N12" s="55">
        <v>10</v>
      </c>
      <c r="O12" s="52">
        <v>15</v>
      </c>
      <c r="P12" s="117"/>
      <c r="Q12" s="56"/>
      <c r="R12" s="120">
        <v>15</v>
      </c>
      <c r="S12" s="119">
        <v>9</v>
      </c>
      <c r="T12" s="56"/>
      <c r="U12" s="122"/>
      <c r="V12" s="251">
        <f>P13+H13+D13+T13</f>
        <v>6</v>
      </c>
      <c r="W12" s="321">
        <f>V12+V14</f>
        <v>6</v>
      </c>
      <c r="X12" s="236">
        <f>H12+F12+F13+D12+B12+B13+N12+N13+P12+R12+R13+T12</f>
        <v>115</v>
      </c>
      <c r="Y12" s="253">
        <f>I12+G12+G13+E12+C12+C13+O13+O12+U12+S12+S13+Q12</f>
        <v>112</v>
      </c>
      <c r="Z12" s="236">
        <f>X12+X14</f>
        <v>115</v>
      </c>
      <c r="AA12" s="253">
        <f>Y12+Y14</f>
        <v>112</v>
      </c>
      <c r="AB12" s="297" t="s">
        <v>183</v>
      </c>
      <c r="AD12" s="31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22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5</v>
      </c>
      <c r="AF12" s="224">
        <f t="shared" ref="AF12" si="2">AD12/AE12</f>
        <v>0.8</v>
      </c>
      <c r="AG12" s="225">
        <f t="shared" ref="AG12" si="3">Z12/AA12</f>
        <v>1.0267857142857142</v>
      </c>
    </row>
    <row r="13" spans="1:33" ht="15.75" customHeight="1" thickBot="1" x14ac:dyDescent="0.3">
      <c r="A13" s="244"/>
      <c r="B13" s="62">
        <f>K5</f>
        <v>15</v>
      </c>
      <c r="C13" s="63">
        <f>J5</f>
        <v>10</v>
      </c>
      <c r="D13" s="226">
        <f>IF(AND(B12=0,B13=0),0,1)*0+IF(AND(B12&gt;C12,B13&gt;C13),1,0)*2+IF(AND(B12&lt;C12,B13&lt;C13),1,0)*IF(AND(B12=0,B13=0),0,1)+IF(D12&gt;E12,1,0)*2+IF(D12&lt;E12,1,0)*1</f>
        <v>2</v>
      </c>
      <c r="E13" s="227"/>
      <c r="F13" s="82">
        <f>K9</f>
        <v>12</v>
      </c>
      <c r="G13" s="65">
        <f>J9</f>
        <v>15</v>
      </c>
      <c r="H13" s="287">
        <f>IF(AND(F12=0,F13=0),0,1)*0+IF(AND(F12&gt;G12,F13&gt;G13),1,0)*2+IF(AND(F12&lt;G12,F13&lt;G13),1,0)*IF(AND(F12=0,F13=0),0,1)+IF(H12&gt;I12,1,0)*2+IF(H12&lt;I12,1,0)*1</f>
        <v>1</v>
      </c>
      <c r="I13" s="288"/>
      <c r="J13" s="317"/>
      <c r="K13" s="303"/>
      <c r="L13" s="303"/>
      <c r="M13" s="304"/>
      <c r="N13" s="62">
        <v>14</v>
      </c>
      <c r="O13" s="63">
        <v>16</v>
      </c>
      <c r="P13" s="287">
        <f>IF(AND(N12=0,N13=0),0,1)*0+IF(AND(N12&gt;O12,N13&gt;O13),1,0)*2+IF(AND(N12&lt;O12,N13&lt;O13),1,0)*IF(AND(N12=0,N13=0),0,1)+IF(P12&gt;Q12,1,0)*2+IF(P12&lt;Q12,1,0)*1</f>
        <v>1</v>
      </c>
      <c r="Q13" s="288"/>
      <c r="R13" s="64">
        <v>15</v>
      </c>
      <c r="S13" s="63">
        <v>9</v>
      </c>
      <c r="T13" s="287">
        <f>IF(AND(R12=0,R13=0),0,1)*0+IF(AND(R12&gt;S12,R13&gt;S13),1,0)*2+IF(AND(R12&lt;S12,R13&lt;S13),1,0)*IF(AND(R12=0,R13=0),0,1)+IF(T12&gt;U12,1,0)*2+IF(T12&lt;U12,1,0)*1</f>
        <v>2</v>
      </c>
      <c r="U13" s="288"/>
      <c r="V13" s="252"/>
      <c r="W13" s="309"/>
      <c r="X13" s="248"/>
      <c r="Y13" s="254"/>
      <c r="Z13" s="294"/>
      <c r="AA13" s="295"/>
      <c r="AB13" s="298"/>
      <c r="AD13" s="312"/>
      <c r="AE13" s="224"/>
      <c r="AF13" s="224"/>
      <c r="AG13" s="225"/>
    </row>
    <row r="14" spans="1:33" ht="16.5" customHeight="1" thickTop="1" thickBot="1" x14ac:dyDescent="0.3">
      <c r="A14" s="244"/>
      <c r="B14" s="70">
        <f>K6</f>
        <v>0</v>
      </c>
      <c r="C14" s="71">
        <f>J6</f>
        <v>0</v>
      </c>
      <c r="D14" s="72">
        <f>M6</f>
        <v>0</v>
      </c>
      <c r="E14" s="54">
        <f>L6</f>
        <v>0</v>
      </c>
      <c r="F14" s="198">
        <f>K10</f>
        <v>0</v>
      </c>
      <c r="G14" s="199">
        <f>J10</f>
        <v>0</v>
      </c>
      <c r="H14" s="192">
        <f>M10</f>
        <v>0</v>
      </c>
      <c r="I14" s="56">
        <f>L10</f>
        <v>0</v>
      </c>
      <c r="J14" s="317"/>
      <c r="K14" s="303"/>
      <c r="L14" s="303"/>
      <c r="M14" s="304"/>
      <c r="N14" s="70"/>
      <c r="O14" s="196"/>
      <c r="P14" s="188"/>
      <c r="Q14" s="56"/>
      <c r="R14" s="197"/>
      <c r="S14" s="196"/>
      <c r="T14" s="56"/>
      <c r="U14" s="59"/>
      <c r="V14" s="251">
        <f>P15+H15+D15+T15</f>
        <v>0</v>
      </c>
      <c r="W14" s="309"/>
      <c r="X14" s="236">
        <f>H14+F14+F15+D14+B14+B15+N14+N15+P14+R14+R15+T14</f>
        <v>0</v>
      </c>
      <c r="Y14" s="253">
        <f>I14+G14+G15+E14+C14+C15+O15+O14+U14+S14+S15+Q14</f>
        <v>0</v>
      </c>
      <c r="Z14" s="294"/>
      <c r="AA14" s="295"/>
      <c r="AB14" s="298"/>
      <c r="AD14" s="312"/>
      <c r="AE14" s="224"/>
      <c r="AF14" s="224"/>
      <c r="AG14" s="225"/>
    </row>
    <row r="15" spans="1:33" ht="15.75" customHeight="1" thickBot="1" x14ac:dyDescent="0.3">
      <c r="A15" s="343"/>
      <c r="B15" s="76">
        <f>K7</f>
        <v>0</v>
      </c>
      <c r="C15" s="77">
        <f>J7</f>
        <v>0</v>
      </c>
      <c r="D15" s="226">
        <f>IF(AND(B14=0,B15=0),0,1)*0+IF(AND(B14&gt;C14,B15&gt;C15),1,0)*2+IF(AND(B14&lt;C14,B15&lt;C15),1,0)*IF(AND(B14=0,B15=0),0,1)+IF(D14&gt;E14,1,0)*2+IF(D14&lt;E14,1,0)*1</f>
        <v>0</v>
      </c>
      <c r="E15" s="227"/>
      <c r="F15" s="190">
        <f>K11</f>
        <v>0</v>
      </c>
      <c r="G15" s="193">
        <f>J11</f>
        <v>0</v>
      </c>
      <c r="H15" s="287">
        <f>IF(AND(F14=0,F15=0),0,1)*0+IF(AND(F14&gt;G14,F15&gt;G15),1,0)*2+IF(AND(F14&lt;G14,F15&lt;G15),1,0)*IF(AND(F14=0,F15=0),0,1)+IF(H14&gt;I14,1,0)*2+IF(H14&lt;I14,1,0)*1</f>
        <v>0</v>
      </c>
      <c r="I15" s="288"/>
      <c r="J15" s="318"/>
      <c r="K15" s="319"/>
      <c r="L15" s="319"/>
      <c r="M15" s="320"/>
      <c r="N15" s="189"/>
      <c r="O15" s="190"/>
      <c r="P15" s="287">
        <f>IF(AND(N14=0,N15=0),0,1)*0+IF(AND(N14&gt;O14,N15&gt;O15),1,0)*2+IF(AND(N14&lt;O14,N15&lt;O15),1,0)*IF(AND(N14=0,N15=0),0,1)+IF(P14&gt;Q14,1,0)*2+IF(P14&lt;Q14,1,0)*1</f>
        <v>0</v>
      </c>
      <c r="Q15" s="288"/>
      <c r="R15" s="191"/>
      <c r="S15" s="190"/>
      <c r="T15" s="287">
        <f>IF(AND(R14=0,R15=0),0,1)*0+IF(AND(R14&gt;S14,R15&gt;S15),1,0)*2+IF(AND(R14&lt;S14,R15&lt;S15),1,0)*IF(AND(R14=0,R15=0),0,1)+IF(T14&gt;U14,1,0)*2+IF(T14&lt;U14,1,0)*1</f>
        <v>0</v>
      </c>
      <c r="U15" s="288"/>
      <c r="V15" s="252"/>
      <c r="W15" s="322"/>
      <c r="X15" s="248"/>
      <c r="Y15" s="254"/>
      <c r="Z15" s="311"/>
      <c r="AA15" s="296"/>
      <c r="AB15" s="325"/>
      <c r="AD15" s="312"/>
      <c r="AE15" s="224"/>
      <c r="AF15" s="224"/>
      <c r="AG15" s="225"/>
    </row>
    <row r="16" spans="1:33" ht="16.5" customHeight="1" thickTop="1" thickBot="1" x14ac:dyDescent="0.3">
      <c r="A16" s="228" t="s">
        <v>51</v>
      </c>
      <c r="B16" s="55">
        <f>O4</f>
        <v>16</v>
      </c>
      <c r="C16" s="52">
        <f>N4</f>
        <v>14</v>
      </c>
      <c r="D16" s="53">
        <f>Q4</f>
        <v>11</v>
      </c>
      <c r="E16" s="86">
        <f>P4</f>
        <v>8</v>
      </c>
      <c r="F16" s="79">
        <f>O8</f>
        <v>13</v>
      </c>
      <c r="G16" s="80">
        <f>N8</f>
        <v>15</v>
      </c>
      <c r="H16" s="57">
        <f>Q8</f>
        <v>11</v>
      </c>
      <c r="I16" s="81">
        <f>P8</f>
        <v>4</v>
      </c>
      <c r="J16" s="55">
        <f>O12</f>
        <v>15</v>
      </c>
      <c r="K16" s="52">
        <f>N12</f>
        <v>10</v>
      </c>
      <c r="L16" s="53">
        <f>Q12</f>
        <v>0</v>
      </c>
      <c r="M16" s="86">
        <f>P12</f>
        <v>0</v>
      </c>
      <c r="N16" s="314"/>
      <c r="O16" s="315"/>
      <c r="P16" s="315"/>
      <c r="Q16" s="316"/>
      <c r="R16" s="87">
        <v>15</v>
      </c>
      <c r="S16" s="88">
        <v>12</v>
      </c>
      <c r="T16" s="89">
        <v>9</v>
      </c>
      <c r="U16" s="90">
        <v>11</v>
      </c>
      <c r="V16" s="251">
        <f>H17+D17+L17+T17</f>
        <v>7</v>
      </c>
      <c r="W16" s="321">
        <f>V16+V18</f>
        <v>7</v>
      </c>
      <c r="X16" s="236">
        <f>J16+J17+L16+B16+B17+D16+F16+F17+H16+R16+R17+T16</f>
        <v>139</v>
      </c>
      <c r="Y16" s="253">
        <f>K17+K16+M16+C17+C16+E16+I16+G16+G17+S16+S17+U16</f>
        <v>131</v>
      </c>
      <c r="Z16" s="236">
        <f>X16+X18</f>
        <v>139</v>
      </c>
      <c r="AA16" s="253">
        <f>Y16+Y18</f>
        <v>131</v>
      </c>
      <c r="AB16" s="297" t="s">
        <v>180</v>
      </c>
      <c r="AD16" s="31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7</v>
      </c>
      <c r="AE16" s="22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224">
        <f t="shared" ref="AF16" si="4">AD16/AE16</f>
        <v>1.75</v>
      </c>
      <c r="AG16" s="225">
        <f t="shared" ref="AG16" si="5">Z16/AA16</f>
        <v>1.0610687022900764</v>
      </c>
    </row>
    <row r="17" spans="1:33" ht="15.75" customHeight="1" thickBot="1" x14ac:dyDescent="0.3">
      <c r="A17" s="244"/>
      <c r="B17" s="62">
        <f>O5</f>
        <v>8</v>
      </c>
      <c r="C17" s="63">
        <f>N5</f>
        <v>15</v>
      </c>
      <c r="D17" s="226">
        <f>IF(AND(B16=0,B17=0),0,1)*0+IF(AND(B16&gt;C16,B17&gt;C17),1,0)*2+IF(AND(B16&lt;C16,B17&lt;C17),1,0)*IF(AND(B16=0,B17=0),0,1)+IF(D16&gt;E16,1,0)*2+IF(D16&lt;E16,1,0)*1</f>
        <v>2</v>
      </c>
      <c r="E17" s="227"/>
      <c r="F17" s="63">
        <f>O9</f>
        <v>15</v>
      </c>
      <c r="G17" s="65">
        <f>N9</f>
        <v>13</v>
      </c>
      <c r="H17" s="287">
        <f>IF(AND(F16=0,F17=0),0,1)*0+IF(AND(F16&gt;G16,F17&gt;G17),1,0)*2+IF(AND(F16&lt;G16,F17&lt;G17),1,0)*IF(AND(F16=0,F17=0),0,1)+IF(H16&gt;I16,1,0)*2+IF(H16&lt;I16,1,0)*1</f>
        <v>2</v>
      </c>
      <c r="I17" s="288"/>
      <c r="J17" s="62">
        <f>O13</f>
        <v>16</v>
      </c>
      <c r="K17" s="63">
        <f>N13</f>
        <v>14</v>
      </c>
      <c r="L17" s="287">
        <f>IF(AND(J16=0,J17=0),0,1)*0+IF(AND(J16&gt;K16,J17&gt;K17),1,0)*2+IF(AND(J16&lt;K16,J17&lt;K17),1,0)*IF(AND(J16=0,J17=0),0,1)+IF(L16&gt;M16,1,0)*2+IF(L16&lt;M16,1,0)*1</f>
        <v>2</v>
      </c>
      <c r="M17" s="288"/>
      <c r="N17" s="317"/>
      <c r="O17" s="303"/>
      <c r="P17" s="303"/>
      <c r="Q17" s="304"/>
      <c r="R17" s="91">
        <v>10</v>
      </c>
      <c r="S17" s="92">
        <v>15</v>
      </c>
      <c r="T17" s="287">
        <f>IF(AND(R16=0,R17=0),0,1)*0+IF(AND(R16&gt;S16,R17&gt;S17),1,0)*2+IF(AND(R16&lt;S16,R17&lt;S17),1,0)*IF(AND(R16=0,R17=0),0,1)+IF(T16&gt;U16,1,0)*2+IF(T16&lt;U16,1,0)*1</f>
        <v>1</v>
      </c>
      <c r="U17" s="288"/>
      <c r="V17" s="252"/>
      <c r="W17" s="309"/>
      <c r="X17" s="248"/>
      <c r="Y17" s="254"/>
      <c r="Z17" s="294"/>
      <c r="AA17" s="295"/>
      <c r="AB17" s="298"/>
      <c r="AD17" s="312"/>
      <c r="AE17" s="224"/>
      <c r="AF17" s="224"/>
      <c r="AG17" s="225"/>
    </row>
    <row r="18" spans="1:33" ht="16.5" customHeight="1" thickTop="1" thickBot="1" x14ac:dyDescent="0.3">
      <c r="A18" s="244"/>
      <c r="B18" s="70">
        <f>O6</f>
        <v>0</v>
      </c>
      <c r="C18" s="71">
        <f>N6</f>
        <v>0</v>
      </c>
      <c r="D18" s="93">
        <f>Q6</f>
        <v>0</v>
      </c>
      <c r="E18" s="54">
        <f>P6</f>
        <v>0</v>
      </c>
      <c r="F18" s="198">
        <f>O10</f>
        <v>0</v>
      </c>
      <c r="G18" s="199">
        <f>N10</f>
        <v>0</v>
      </c>
      <c r="H18" s="94">
        <f>Q10</f>
        <v>0</v>
      </c>
      <c r="I18" s="56">
        <f>P10</f>
        <v>0</v>
      </c>
      <c r="J18" s="70">
        <f>O14</f>
        <v>0</v>
      </c>
      <c r="K18" s="196">
        <f>N14</f>
        <v>0</v>
      </c>
      <c r="L18" s="93">
        <f>Q14</f>
        <v>0</v>
      </c>
      <c r="M18" s="54">
        <f>P14</f>
        <v>0</v>
      </c>
      <c r="N18" s="317"/>
      <c r="O18" s="303"/>
      <c r="P18" s="303"/>
      <c r="Q18" s="304"/>
      <c r="R18" s="200"/>
      <c r="S18" s="201"/>
      <c r="T18" s="97"/>
      <c r="U18" s="98"/>
      <c r="V18" s="251">
        <f>D19+H19+L19+T19</f>
        <v>0</v>
      </c>
      <c r="W18" s="309"/>
      <c r="X18" s="236">
        <f>F19+J19+R18+R19+T18+J18+L18+B18+D18+F18+H18+B19</f>
        <v>0</v>
      </c>
      <c r="Y18" s="253">
        <f>K18+M18+C18+E18+I18+G18+C19+G19+K19+S18+S19+U18</f>
        <v>0</v>
      </c>
      <c r="Z18" s="294"/>
      <c r="AA18" s="295"/>
      <c r="AB18" s="298"/>
      <c r="AD18" s="312"/>
      <c r="AE18" s="224"/>
      <c r="AF18" s="224"/>
      <c r="AG18" s="225"/>
    </row>
    <row r="19" spans="1:33" ht="15.75" customHeight="1" thickBot="1" x14ac:dyDescent="0.3">
      <c r="A19" s="313"/>
      <c r="B19" s="76">
        <f>O7</f>
        <v>0</v>
      </c>
      <c r="C19" s="77">
        <f>N7</f>
        <v>0</v>
      </c>
      <c r="D19" s="226">
        <f>IF(AND(B18=0,B19=0),0,1)*0+IF(AND(B18&gt;C18,B19&gt;C19),1,0)*2+IF(AND(B18&lt;C18,B19&lt;C19),1,0)*IF(AND(B18=0,B19=0),0,1)+IF(D18&gt;E18,1,0)*2+IF(D18&lt;E18,1,0)*1</f>
        <v>0</v>
      </c>
      <c r="E19" s="227"/>
      <c r="F19" s="190">
        <f>O11</f>
        <v>0</v>
      </c>
      <c r="G19" s="193">
        <f>N11</f>
        <v>0</v>
      </c>
      <c r="H19" s="323">
        <f>IF(AND(F18=0,F19=0),0,1)*0+IF(AND(F18&gt;G18,F19&gt;G19),1,0)*2+IF(AND(F18&lt;G18,F19&lt;G19),1,0)*IF(AND(F18=0,F19=0),0,1)+IF(H18&gt;I18,1,0)*2+IF(H18&lt;I18,1,0)*1</f>
        <v>0</v>
      </c>
      <c r="I19" s="324"/>
      <c r="J19" s="189">
        <f>O15</f>
        <v>0</v>
      </c>
      <c r="K19" s="190">
        <f>N15</f>
        <v>0</v>
      </c>
      <c r="L19" s="323">
        <f>IF(AND(J18=0,J19=0),0,1)*0+IF(AND(J18&gt;K18,J19&gt;K19),1,0)*2+IF(AND(J18&lt;K18,J19&lt;K19),1,0)*IF(AND(J18=0,J19=0),0,1)+IF(L18&gt;M18,1,0)*2+IF(L18&lt;M18,1,0)*1</f>
        <v>0</v>
      </c>
      <c r="M19" s="324"/>
      <c r="N19" s="318"/>
      <c r="O19" s="319"/>
      <c r="P19" s="319"/>
      <c r="Q19" s="320"/>
      <c r="R19" s="194"/>
      <c r="S19" s="195"/>
      <c r="T19" s="287">
        <f>IF(AND(R18=0,R19=0),0,1)*0+IF(AND(R18&gt;S18,R19&gt;S19),1,0)*2+IF(AND(R18&lt;S18,R19&lt;S19),1,0)*IF(AND(R18=0,R19=0),0,1)+IF(T18&gt;U18,1,0)*2+IF(T18&lt;U18,1,0)*1</f>
        <v>0</v>
      </c>
      <c r="U19" s="288"/>
      <c r="V19" s="308"/>
      <c r="W19" s="322"/>
      <c r="X19" s="311"/>
      <c r="Y19" s="296"/>
      <c r="Z19" s="311"/>
      <c r="AA19" s="296"/>
      <c r="AB19" s="325"/>
      <c r="AD19" s="312"/>
      <c r="AE19" s="224"/>
      <c r="AF19" s="224"/>
      <c r="AG19" s="225"/>
    </row>
    <row r="20" spans="1:33" ht="16.5" customHeight="1" thickTop="1" thickBot="1" x14ac:dyDescent="0.3">
      <c r="A20" s="228" t="s">
        <v>35</v>
      </c>
      <c r="B20" s="55">
        <f>S4</f>
        <v>9</v>
      </c>
      <c r="C20" s="101">
        <f>R4</f>
        <v>15</v>
      </c>
      <c r="D20" s="57">
        <f>U4</f>
        <v>5</v>
      </c>
      <c r="E20" s="86">
        <f>T4</f>
        <v>11</v>
      </c>
      <c r="F20" s="79">
        <f>S8</f>
        <v>11</v>
      </c>
      <c r="G20" s="80">
        <f>R8</f>
        <v>15</v>
      </c>
      <c r="H20" s="121">
        <f>U8</f>
        <v>12</v>
      </c>
      <c r="I20" s="56">
        <f>T8</f>
        <v>14</v>
      </c>
      <c r="J20" s="118">
        <f>S12</f>
        <v>9</v>
      </c>
      <c r="K20" s="123">
        <f>R12</f>
        <v>15</v>
      </c>
      <c r="L20" s="121">
        <f>U12</f>
        <v>0</v>
      </c>
      <c r="M20" s="54">
        <f>T12</f>
        <v>0</v>
      </c>
      <c r="N20" s="87">
        <f>S16</f>
        <v>12</v>
      </c>
      <c r="O20" s="102">
        <f>R16</f>
        <v>15</v>
      </c>
      <c r="P20" s="49">
        <f>U16</f>
        <v>11</v>
      </c>
      <c r="Q20" s="69">
        <f>T16</f>
        <v>9</v>
      </c>
      <c r="R20" s="302"/>
      <c r="S20" s="303"/>
      <c r="T20" s="303"/>
      <c r="U20" s="304"/>
      <c r="V20" s="251">
        <f>P21+L21+H21+D21</f>
        <v>5</v>
      </c>
      <c r="W20" s="309">
        <f>V20+V22</f>
        <v>5</v>
      </c>
      <c r="X20" s="236">
        <f>P20+N20+N21+L20+J20+J21+H20+F20+F21+D20+B20+B21</f>
        <v>126</v>
      </c>
      <c r="Y20" s="253">
        <f>Q20+O20+O21+M20+K20+K21+I20+G20+G21+E20+C20+C21</f>
        <v>144</v>
      </c>
      <c r="Z20" s="294">
        <f>X20+X22</f>
        <v>126</v>
      </c>
      <c r="AA20" s="295">
        <f>Y20+Y22</f>
        <v>144</v>
      </c>
      <c r="AB20" s="297" t="s">
        <v>184</v>
      </c>
      <c r="AD20" s="30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4</v>
      </c>
      <c r="AE20" s="22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224">
        <f t="shared" ref="AF20" si="6">AD20/AE20</f>
        <v>0.5714285714285714</v>
      </c>
      <c r="AG20" s="225">
        <f t="shared" ref="AG20" si="7">Z20/AA20</f>
        <v>0.875</v>
      </c>
    </row>
    <row r="21" spans="1:33" ht="15.75" customHeight="1" thickBot="1" x14ac:dyDescent="0.3">
      <c r="A21" s="244"/>
      <c r="B21" s="62">
        <f>S5</f>
        <v>15</v>
      </c>
      <c r="C21" s="63">
        <f>R5</f>
        <v>9</v>
      </c>
      <c r="D21" s="226">
        <f>IF(AND(B20=0,B21=0),0,1)*0+IF(AND(B20&gt;C20,B21&gt;C21),1,0)*2+IF(AND(B20&lt;C20,B21&lt;C21),1,0)*IF(AND(B20=0,B21=0),0,1)+IF(D20&gt;E20,1,0)*2+IF(D20&lt;E20,1,0)*1</f>
        <v>1</v>
      </c>
      <c r="E21" s="227"/>
      <c r="F21" s="63">
        <f>S9</f>
        <v>18</v>
      </c>
      <c r="G21" s="65">
        <f>R9</f>
        <v>16</v>
      </c>
      <c r="H21" s="226">
        <f>IF(AND(F20=0,F21=0),0,1)*0+IF(AND(F20&gt;G20,F21&gt;G21),1,0)*2+IF(AND(F20&lt;G20,F21&lt;G21),1,0)*IF(AND(F20=0,F21=0),0,1)+IF(H20&gt;I20,1,0)*2+IF(H20&lt;I20,1,0)*1</f>
        <v>1</v>
      </c>
      <c r="I21" s="227"/>
      <c r="J21" s="62">
        <f>S13</f>
        <v>9</v>
      </c>
      <c r="K21" s="63">
        <f>R13</f>
        <v>15</v>
      </c>
      <c r="L21" s="226">
        <f>IF(AND(J20=0,J21=0),0,1)*0+IF(AND(J20&gt;K20,J21&gt;K21),1,0)*2+IF(AND(J20&lt;K20,J21&lt;K21),1,0)*IF(AND(J20=0,J21=0),0,1)+IF(L20&gt;M20,1,0)*2+IF(L20&lt;M20,1,0)*1</f>
        <v>1</v>
      </c>
      <c r="M21" s="227"/>
      <c r="N21" s="91">
        <f>S17</f>
        <v>15</v>
      </c>
      <c r="O21" s="92">
        <f>R17</f>
        <v>10</v>
      </c>
      <c r="P21" s="226">
        <f>IF(AND(N20=0,N21=0),0,1)*0+IF(AND(N20&gt;O20,N21&gt;O21),1,0)*2+IF(AND(N20&lt;O20,N21&lt;O21),1,0)*IF(AND(N20=0,N21=0),0,1)+IF(P20&gt;Q20,1,0)*2+IF(P20&lt;Q20,1,0)*1</f>
        <v>2</v>
      </c>
      <c r="Q21" s="227"/>
      <c r="R21" s="302"/>
      <c r="S21" s="303"/>
      <c r="T21" s="303"/>
      <c r="U21" s="304"/>
      <c r="V21" s="308"/>
      <c r="W21" s="309"/>
      <c r="X21" s="311"/>
      <c r="Y21" s="296"/>
      <c r="Z21" s="294"/>
      <c r="AA21" s="295"/>
      <c r="AB21" s="298"/>
      <c r="AD21" s="300"/>
      <c r="AE21" s="224"/>
      <c r="AF21" s="224"/>
      <c r="AG21" s="225"/>
    </row>
    <row r="22" spans="1:33" ht="15.75" customHeight="1" thickBot="1" x14ac:dyDescent="0.3">
      <c r="A22" s="244"/>
      <c r="B22" s="70">
        <f>S6</f>
        <v>0</v>
      </c>
      <c r="C22" s="71">
        <f>R6</f>
        <v>0</v>
      </c>
      <c r="D22" s="84">
        <f>U6</f>
        <v>0</v>
      </c>
      <c r="E22" s="54">
        <f>T6</f>
        <v>0</v>
      </c>
      <c r="F22" s="58">
        <f>S10</f>
        <v>0</v>
      </c>
      <c r="G22" s="83">
        <f>R10</f>
        <v>0</v>
      </c>
      <c r="H22" s="84">
        <f>U10</f>
        <v>0</v>
      </c>
      <c r="I22" s="56">
        <f>T10</f>
        <v>0</v>
      </c>
      <c r="J22" s="70">
        <f>S14</f>
        <v>0</v>
      </c>
      <c r="K22" s="103">
        <f>R14</f>
        <v>0</v>
      </c>
      <c r="L22" s="84">
        <f>U14</f>
        <v>0</v>
      </c>
      <c r="M22" s="54">
        <f>T14</f>
        <v>0</v>
      </c>
      <c r="N22" s="95">
        <f>S18</f>
        <v>0</v>
      </c>
      <c r="O22" s="104">
        <f>R18</f>
        <v>0</v>
      </c>
      <c r="P22" s="68">
        <f>U18</f>
        <v>0</v>
      </c>
      <c r="Q22" s="69">
        <f>T18</f>
        <v>0</v>
      </c>
      <c r="R22" s="302"/>
      <c r="S22" s="303"/>
      <c r="T22" s="303"/>
      <c r="U22" s="304"/>
      <c r="V22" s="293">
        <f>P23+L23+H23+D23</f>
        <v>0</v>
      </c>
      <c r="W22" s="309"/>
      <c r="X22" s="294">
        <f>P22+N22+N23+L22+J22+J23+H22+F22+F23+D22+B22+B23</f>
        <v>0</v>
      </c>
      <c r="Y22" s="295">
        <f>Q22+O22+O23+M22+K22+K23+I22+G22+G23+E22+C22+C23</f>
        <v>0</v>
      </c>
      <c r="Z22" s="294"/>
      <c r="AA22" s="295"/>
      <c r="AB22" s="298"/>
      <c r="AD22" s="300"/>
      <c r="AE22" s="224"/>
      <c r="AF22" s="224"/>
      <c r="AG22" s="225"/>
    </row>
    <row r="23" spans="1:33" ht="15.75" customHeight="1" thickBot="1" x14ac:dyDescent="0.3">
      <c r="A23" s="229"/>
      <c r="B23" s="105">
        <f>S7</f>
        <v>0</v>
      </c>
      <c r="C23" s="106">
        <f>R7</f>
        <v>0</v>
      </c>
      <c r="D23" s="242">
        <f>IF(AND(B22=0,B23=0),0,1)*0+IF(AND(B22&gt;C22,B23&gt;C23),1,0)*2+IF(AND(B22&lt;C22,B23&lt;C23),1,0)*IF(AND(B22=0,B23=0),0,1)+IF(D22&gt;E22,1,0)*2+IF(D22&lt;E22,1,0)*1</f>
        <v>0</v>
      </c>
      <c r="E23" s="243"/>
      <c r="F23" s="106">
        <f>S11</f>
        <v>0</v>
      </c>
      <c r="G23" s="107">
        <f>R11</f>
        <v>0</v>
      </c>
      <c r="H23" s="242">
        <f>IF(AND(F22=0,F23=0),0,1)*0+IF(AND(F22&gt;G22,F23&gt;G23),1,0)*2+IF(AND(F22&lt;G22,F23&lt;G23),1,0)*IF(AND(F22=0,F23=0),0,1)+IF(H22&gt;I22,1,0)*2+IF(H22&lt;I22,1,0)*1</f>
        <v>0</v>
      </c>
      <c r="I23" s="243"/>
      <c r="J23" s="105">
        <f>S15</f>
        <v>0</v>
      </c>
      <c r="K23" s="106">
        <f>R15</f>
        <v>0</v>
      </c>
      <c r="L23" s="242">
        <f>IF(AND(J22=0,J23=0),0,1)*0+IF(AND(J22&gt;K22,J23&gt;K23),1,0)*2+IF(AND(J22&lt;K22,J23&lt;K23),1,0)*IF(AND(J22=0,J23=0),0,1)+IF(L22&gt;M22,1,0)*2+IF(L22&lt;M22,1,0)*1</f>
        <v>0</v>
      </c>
      <c r="M23" s="243"/>
      <c r="N23" s="108">
        <f>S19</f>
        <v>0</v>
      </c>
      <c r="O23" s="109">
        <f>R19</f>
        <v>0</v>
      </c>
      <c r="P23" s="242">
        <f>IF(AND(N22=0,N23=0),0,1)*0+IF(AND(N22&gt;O22,N23&gt;O23),1,0)*2+IF(AND(N22&lt;O22,N23&lt;O23),1,0)*IF(AND(N22=0,N23=0),0,1)+IF(P22&gt;Q22,1,0)*2+IF(P22&lt;Q22,1,0)*1</f>
        <v>0</v>
      </c>
      <c r="Q23" s="243"/>
      <c r="R23" s="305"/>
      <c r="S23" s="306"/>
      <c r="T23" s="306"/>
      <c r="U23" s="307"/>
      <c r="V23" s="270"/>
      <c r="W23" s="310"/>
      <c r="X23" s="237"/>
      <c r="Y23" s="271"/>
      <c r="Z23" s="237"/>
      <c r="AA23" s="271"/>
      <c r="AB23" s="299"/>
      <c r="AD23" s="301"/>
      <c r="AE23" s="240"/>
      <c r="AF23" s="240"/>
      <c r="AG23" s="241"/>
    </row>
    <row r="24" spans="1:33" ht="15.75" thickTop="1" x14ac:dyDescent="0.25"/>
    <row r="26" spans="1:33" x14ac:dyDescent="0.25">
      <c r="A26" t="s">
        <v>10</v>
      </c>
    </row>
  </sheetData>
  <mergeCells count="129">
    <mergeCell ref="X12:X13"/>
    <mergeCell ref="X14:X15"/>
    <mergeCell ref="A8:A11"/>
    <mergeCell ref="F8:I11"/>
    <mergeCell ref="W8:W11"/>
    <mergeCell ref="D11:E11"/>
    <mergeCell ref="L11:M11"/>
    <mergeCell ref="P11:Q11"/>
    <mergeCell ref="V8:V9"/>
    <mergeCell ref="A12:A15"/>
    <mergeCell ref="J12:M15"/>
    <mergeCell ref="W12:W15"/>
    <mergeCell ref="D15:E15"/>
    <mergeCell ref="H15:I15"/>
    <mergeCell ref="P15:Q15"/>
    <mergeCell ref="V12:V13"/>
    <mergeCell ref="T13:U13"/>
    <mergeCell ref="V14:V15"/>
    <mergeCell ref="T15:U15"/>
    <mergeCell ref="D13:E13"/>
    <mergeCell ref="H13:I13"/>
    <mergeCell ref="P13:Q13"/>
    <mergeCell ref="T9:U9"/>
    <mergeCell ref="V10:V11"/>
    <mergeCell ref="T11:U11"/>
    <mergeCell ref="D9:E9"/>
    <mergeCell ref="L9:M9"/>
    <mergeCell ref="P9:Q9"/>
    <mergeCell ref="R3:U3"/>
    <mergeCell ref="X3:Y3"/>
    <mergeCell ref="Z3:AA3"/>
    <mergeCell ref="V4:V5"/>
    <mergeCell ref="X4:X5"/>
    <mergeCell ref="Y4:Y5"/>
    <mergeCell ref="Z4:Z7"/>
    <mergeCell ref="AA4:AA7"/>
    <mergeCell ref="X8:X9"/>
    <mergeCell ref="X10:X11"/>
    <mergeCell ref="A1:X1"/>
    <mergeCell ref="B3:E3"/>
    <mergeCell ref="F3:I3"/>
    <mergeCell ref="J3:M3"/>
    <mergeCell ref="N3:Q3"/>
    <mergeCell ref="V3:W3"/>
    <mergeCell ref="H5:I5"/>
    <mergeCell ref="L5:M5"/>
    <mergeCell ref="P5:Q5"/>
    <mergeCell ref="A4:A7"/>
    <mergeCell ref="B4:E7"/>
    <mergeCell ref="H7:I7"/>
    <mergeCell ref="L7:M7"/>
    <mergeCell ref="P7:Q7"/>
    <mergeCell ref="W4:W7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B4:AB7"/>
    <mergeCell ref="AG16:AG19"/>
    <mergeCell ref="Y18:Y19"/>
    <mergeCell ref="Y12:Y13"/>
    <mergeCell ref="AD12:AD15"/>
    <mergeCell ref="AE12:AE15"/>
    <mergeCell ref="AF12:AF15"/>
    <mergeCell ref="AG12:AG15"/>
    <mergeCell ref="Y14:Y15"/>
    <mergeCell ref="Y8:Y9"/>
    <mergeCell ref="AD8:AD11"/>
    <mergeCell ref="AE8:AE11"/>
    <mergeCell ref="AF8:AF11"/>
    <mergeCell ref="AG8:AG11"/>
    <mergeCell ref="Y10:Y11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  <mergeCell ref="A20:A23"/>
    <mergeCell ref="R20:U23"/>
    <mergeCell ref="V20:V21"/>
    <mergeCell ref="W20:W23"/>
    <mergeCell ref="X20:X21"/>
    <mergeCell ref="Y16:Y17"/>
    <mergeCell ref="AD16:AD19"/>
    <mergeCell ref="AE16:AE19"/>
    <mergeCell ref="AF16:AF19"/>
    <mergeCell ref="A16:A19"/>
    <mergeCell ref="N16:Q19"/>
    <mergeCell ref="W16:W19"/>
    <mergeCell ref="D19:E19"/>
    <mergeCell ref="H19:I19"/>
    <mergeCell ref="L19:M19"/>
    <mergeCell ref="V16:V17"/>
    <mergeCell ref="T17:U17"/>
    <mergeCell ref="V18:V19"/>
    <mergeCell ref="T19:U19"/>
    <mergeCell ref="D17:E17"/>
    <mergeCell ref="H17:I17"/>
    <mergeCell ref="L17:M17"/>
    <mergeCell ref="X16:X17"/>
    <mergeCell ref="X18:X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X29" sqref="X29"/>
    </sheetView>
  </sheetViews>
  <sheetFormatPr defaultRowHeight="15" x14ac:dyDescent="0.25"/>
  <cols>
    <col min="1" max="1" width="18.28515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3.85546875" customWidth="1"/>
    <col min="17" max="17" width="3.5703125" customWidth="1"/>
    <col min="18" max="18" width="4" customWidth="1"/>
    <col min="19" max="21" width="3.85546875" customWidth="1"/>
    <col min="22" max="22" width="4.140625" customWidth="1"/>
    <col min="23" max="23" width="4.42578125" customWidth="1"/>
    <col min="24" max="24" width="4.140625" customWidth="1"/>
    <col min="25" max="25" width="4.42578125" customWidth="1"/>
    <col min="26" max="27" width="4.7109375" customWidth="1"/>
    <col min="28" max="28" width="9.28515625" customWidth="1"/>
    <col min="29" max="29" width="12" customWidth="1"/>
    <col min="31" max="31" width="9.85546875" customWidth="1"/>
  </cols>
  <sheetData>
    <row r="1" spans="1:33" ht="34.5" customHeight="1" x14ac:dyDescent="0.25">
      <c r="A1" s="264" t="s">
        <v>124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33" ht="15.75" thickBot="1" x14ac:dyDescent="0.3"/>
    <row r="3" spans="1:33" ht="60.7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6"/>
      <c r="R3" s="265">
        <v>5</v>
      </c>
      <c r="S3" s="266"/>
      <c r="T3" s="266"/>
      <c r="U3" s="267"/>
      <c r="V3" s="326" t="s">
        <v>1</v>
      </c>
      <c r="W3" s="327"/>
      <c r="X3" s="268" t="s">
        <v>2</v>
      </c>
      <c r="Y3" s="269"/>
      <c r="Z3" s="268" t="s">
        <v>3</v>
      </c>
      <c r="AA3" s="269"/>
      <c r="AB3" s="2" t="s">
        <v>4</v>
      </c>
      <c r="AD3" s="43" t="s">
        <v>6</v>
      </c>
      <c r="AE3" s="44" t="s">
        <v>7</v>
      </c>
      <c r="AF3" s="44" t="s">
        <v>8</v>
      </c>
      <c r="AG3" s="45" t="s">
        <v>9</v>
      </c>
    </row>
    <row r="4" spans="1:33" ht="16.5" customHeight="1" thickTop="1" thickBot="1" x14ac:dyDescent="0.3">
      <c r="A4" s="228" t="s">
        <v>73</v>
      </c>
      <c r="B4" s="328"/>
      <c r="C4" s="329"/>
      <c r="D4" s="329"/>
      <c r="E4" s="330"/>
      <c r="F4" s="29">
        <v>15</v>
      </c>
      <c r="G4" s="30">
        <v>7</v>
      </c>
      <c r="H4" s="31">
        <v>8</v>
      </c>
      <c r="I4" s="40">
        <v>11</v>
      </c>
      <c r="J4" s="29">
        <v>15</v>
      </c>
      <c r="K4" s="32">
        <v>8</v>
      </c>
      <c r="L4" s="31"/>
      <c r="M4" s="41"/>
      <c r="N4" s="29">
        <v>15</v>
      </c>
      <c r="O4" s="32">
        <v>6</v>
      </c>
      <c r="P4" s="31"/>
      <c r="Q4" s="40"/>
      <c r="R4" s="110">
        <v>15</v>
      </c>
      <c r="S4" s="111">
        <v>10</v>
      </c>
      <c r="T4" s="31"/>
      <c r="U4" s="41"/>
      <c r="V4" s="251">
        <f>T5+P5+L5+H5</f>
        <v>7</v>
      </c>
      <c r="W4" s="321">
        <f>V4+V6</f>
        <v>7</v>
      </c>
      <c r="X4" s="236">
        <f>J4+J5+L4+N4+N5+P4+H4+F4+F5+R4+R5+T4</f>
        <v>126</v>
      </c>
      <c r="Y4" s="253">
        <f>K5+K4+M4+O5+O4+U4+I4+G4+G5+Q4+S4+S5</f>
        <v>71</v>
      </c>
      <c r="Z4" s="337">
        <f>X4+X6</f>
        <v>126</v>
      </c>
      <c r="AA4" s="340">
        <f>Y4+Y6</f>
        <v>71</v>
      </c>
      <c r="AB4" s="297" t="s">
        <v>181</v>
      </c>
      <c r="AD4" s="31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7</v>
      </c>
      <c r="AE4" s="22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2</v>
      </c>
      <c r="AF4" s="224">
        <f>AD4/AE4</f>
        <v>3.5</v>
      </c>
      <c r="AG4" s="225">
        <f>Z4/AA4</f>
        <v>1.7746478873239437</v>
      </c>
    </row>
    <row r="5" spans="1:33" ht="15.75" customHeight="1" thickBot="1" x14ac:dyDescent="0.3">
      <c r="A5" s="244"/>
      <c r="B5" s="331"/>
      <c r="C5" s="332"/>
      <c r="D5" s="332"/>
      <c r="E5" s="333"/>
      <c r="F5" s="33">
        <v>13</v>
      </c>
      <c r="G5" s="34">
        <v>15</v>
      </c>
      <c r="H5" s="287">
        <f>IF(AND(F4=0,F5=0),0,1)*0+IF(AND(F4&gt;G4,F5&gt;G5),1,0)*2+IF(AND(F4&lt;G4,F5&lt;G5),1,0)*IF(AND(F4=0,F5=0),0,1)+IF(H4&gt;I4,1,0)*2+IF(H4&lt;I4,1,0)*1</f>
        <v>1</v>
      </c>
      <c r="I5" s="288"/>
      <c r="J5" s="33">
        <v>15</v>
      </c>
      <c r="K5" s="34">
        <v>5</v>
      </c>
      <c r="L5" s="287">
        <f>IF(AND(J4=0,J5=0),0,1)*0+IF(AND(J4&gt;K4,J5&gt;K5),1,0)*2+IF(AND(J4&lt;K4,J5&lt;K5),1,0)*IF(AND(J4=0,J5=0),0,1)+IF(L4&gt;M4,1,0)*2+IF(L4&lt;M4,1,0)*1</f>
        <v>2</v>
      </c>
      <c r="M5" s="288"/>
      <c r="N5" s="33">
        <v>15</v>
      </c>
      <c r="O5" s="34">
        <v>5</v>
      </c>
      <c r="P5" s="287">
        <f>IF(AND(N4=0,N5=0),0,1)*0+IF(AND(N4&gt;O4,N5&gt;O5),1,0)*2+IF(AND(N4&lt;O4,N5&lt;O5),1,0)*IF(AND(N4=0,N5=0),0,1)+IF(P4&gt;Q4,1,0)*2+IF(P4&lt;Q4,1,0)*1</f>
        <v>2</v>
      </c>
      <c r="Q5" s="288"/>
      <c r="R5" s="112">
        <v>15</v>
      </c>
      <c r="S5" s="46">
        <v>4</v>
      </c>
      <c r="T5" s="287">
        <f>IF(AND(R4=0,R5=0),0,1)*0+IF(AND(R4&gt;S4,R5&gt;S5),1,0)*2+IF(AND(R4&lt;S4,R5&lt;S5),1,0)*IF(AND(R4=0,R5=0),0,1)+IF(T4&gt;U4,1,0)*2+IF(T4&lt;U4,1,0)*1</f>
        <v>2</v>
      </c>
      <c r="U5" s="288"/>
      <c r="V5" s="252"/>
      <c r="W5" s="309"/>
      <c r="X5" s="248"/>
      <c r="Y5" s="254"/>
      <c r="Z5" s="338"/>
      <c r="AA5" s="341"/>
      <c r="AB5" s="298"/>
      <c r="AD5" s="312"/>
      <c r="AE5" s="224"/>
      <c r="AF5" s="224"/>
      <c r="AG5" s="225"/>
    </row>
    <row r="6" spans="1:33" ht="16.5" customHeight="1" thickTop="1" thickBot="1" x14ac:dyDescent="0.3">
      <c r="A6" s="244"/>
      <c r="B6" s="331"/>
      <c r="C6" s="332"/>
      <c r="D6" s="332"/>
      <c r="E6" s="333"/>
      <c r="F6" s="178"/>
      <c r="G6" s="179"/>
      <c r="H6" s="180"/>
      <c r="I6" s="40"/>
      <c r="J6" s="178"/>
      <c r="K6" s="179"/>
      <c r="L6" s="180"/>
      <c r="M6" s="41"/>
      <c r="N6" s="178"/>
      <c r="O6" s="179"/>
      <c r="P6" s="180"/>
      <c r="Q6" s="40"/>
      <c r="R6" s="181"/>
      <c r="S6" s="182"/>
      <c r="T6" s="180"/>
      <c r="U6" s="41"/>
      <c r="V6" s="251">
        <f>T7+P7+L7+H7</f>
        <v>0</v>
      </c>
      <c r="W6" s="309"/>
      <c r="X6" s="236">
        <f>J6+J7+L6+N6+N7+P6+H6+F6+F7+T6+R6+R7</f>
        <v>0</v>
      </c>
      <c r="Y6" s="253">
        <f>K7+K6+M6+O7+O6+U6+I6+G6+G7+S6+S7+Q6</f>
        <v>0</v>
      </c>
      <c r="Z6" s="338"/>
      <c r="AA6" s="341"/>
      <c r="AB6" s="298"/>
      <c r="AD6" s="312"/>
      <c r="AE6" s="224"/>
      <c r="AF6" s="224"/>
      <c r="AG6" s="225"/>
    </row>
    <row r="7" spans="1:33" ht="15.75" customHeight="1" thickBot="1" x14ac:dyDescent="0.3">
      <c r="A7" s="313"/>
      <c r="B7" s="334"/>
      <c r="C7" s="335"/>
      <c r="D7" s="335"/>
      <c r="E7" s="336"/>
      <c r="F7" s="40"/>
      <c r="G7" s="183"/>
      <c r="H7" s="287">
        <f>IF(AND(F6=0,F7=0),0,1)*0+IF(AND(F6&gt;G6,F7&gt;G7),1,0)*2+IF(AND(F6&lt;G6,F7&lt;G7),1,0)*IF(AND(F6=0,F7=0),0,1)+IF(H6&gt;I6,1,0)*2+IF(H6&lt;I6,1,0)*1</f>
        <v>0</v>
      </c>
      <c r="I7" s="288"/>
      <c r="J7" s="184"/>
      <c r="K7" s="183"/>
      <c r="L7" s="323">
        <f>IF(AND(J6=0,J7=0),0,1)*0+IF(AND(J6&gt;K6,J7&gt;K7),1,0)*2+IF(AND(J6&lt;K6,J7&lt;K7),1,0)*IF(AND(J6=0,J7=0),0,1)+IF(L6&gt;M6,1,0)*2+IF(L6&lt;M6,1,0)*1</f>
        <v>0</v>
      </c>
      <c r="M7" s="324"/>
      <c r="N7" s="185"/>
      <c r="O7" s="183"/>
      <c r="P7" s="323">
        <f>IF(AND(N6=0,N7=0),0,1)*0+IF(AND(N6&gt;O6,N7&gt;O7),1,0)*2+IF(AND(N6&lt;O6,N7&lt;O7),1,0)*IF(AND(N6=0,N7=0),0,1)+IF(P6&gt;Q6,1,0)*2+IF(P6&lt;Q6,1,0)*1</f>
        <v>0</v>
      </c>
      <c r="Q7" s="324"/>
      <c r="R7" s="186"/>
      <c r="S7" s="187"/>
      <c r="T7" s="323">
        <f>IF(AND(R6=0,R7=0),0,1)*0+IF(AND(R6&gt;S6,R7&gt;S7),1,0)*2+IF(AND(R6&lt;S6,R7&lt;S7),1,0)*IF(AND(R6=0,R7=0),0,1)+IF(T6&gt;U6,1,0)*2+IF(T6&lt;U6,1,0)*1</f>
        <v>0</v>
      </c>
      <c r="U7" s="324"/>
      <c r="V7" s="252"/>
      <c r="W7" s="322"/>
      <c r="X7" s="248"/>
      <c r="Y7" s="254"/>
      <c r="Z7" s="339"/>
      <c r="AA7" s="342"/>
      <c r="AB7" s="325"/>
      <c r="AD7" s="312"/>
      <c r="AE7" s="224"/>
      <c r="AF7" s="224"/>
      <c r="AG7" s="225"/>
    </row>
    <row r="8" spans="1:33" ht="16.5" customHeight="1" thickTop="1" thickBot="1" x14ac:dyDescent="0.3">
      <c r="A8" s="344" t="s">
        <v>78</v>
      </c>
      <c r="B8" s="47">
        <f>G4</f>
        <v>7</v>
      </c>
      <c r="C8" s="48">
        <f>F4</f>
        <v>15</v>
      </c>
      <c r="D8" s="49">
        <f>I4</f>
        <v>11</v>
      </c>
      <c r="E8" s="50">
        <f>H4</f>
        <v>8</v>
      </c>
      <c r="F8" s="314"/>
      <c r="G8" s="315"/>
      <c r="H8" s="315"/>
      <c r="I8" s="316"/>
      <c r="J8" s="51">
        <v>15</v>
      </c>
      <c r="K8" s="52">
        <v>13</v>
      </c>
      <c r="L8" s="117"/>
      <c r="M8" s="54"/>
      <c r="N8" s="118">
        <v>15</v>
      </c>
      <c r="O8" s="119">
        <v>8</v>
      </c>
      <c r="P8" s="117"/>
      <c r="Q8" s="56"/>
      <c r="R8" s="120">
        <v>15</v>
      </c>
      <c r="S8" s="119">
        <v>13</v>
      </c>
      <c r="T8" s="121"/>
      <c r="U8" s="54"/>
      <c r="V8" s="251">
        <f>T9+P9+L9+D9</f>
        <v>8</v>
      </c>
      <c r="W8" s="321">
        <f>V8+V10</f>
        <v>8</v>
      </c>
      <c r="X8" s="236">
        <f>J8+J9+L8+N8+N9+P8+D8+B8+B9+R8+R9+T8</f>
        <v>123</v>
      </c>
      <c r="Y8" s="253">
        <f>K9+K8+M8+O9+O8+U8+E8+C8+C9+S8+S9+Q8</f>
        <v>99</v>
      </c>
      <c r="Z8" s="236">
        <f>X8+X10</f>
        <v>123</v>
      </c>
      <c r="AA8" s="253">
        <f>Y8+Y10</f>
        <v>99</v>
      </c>
      <c r="AB8" s="297" t="s">
        <v>180</v>
      </c>
      <c r="AD8" s="31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22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</v>
      </c>
      <c r="AF8" s="224">
        <f t="shared" ref="AF8" si="0">AD8/AE8</f>
        <v>8</v>
      </c>
      <c r="AG8" s="225">
        <f t="shared" ref="AG8" si="1">Z8/AA8</f>
        <v>1.2424242424242424</v>
      </c>
    </row>
    <row r="9" spans="1:33" ht="15.75" customHeight="1" thickTop="1" thickBot="1" x14ac:dyDescent="0.3">
      <c r="A9" s="344"/>
      <c r="B9" s="60">
        <f>G5</f>
        <v>15</v>
      </c>
      <c r="C9" s="61">
        <f>F5</f>
        <v>13</v>
      </c>
      <c r="D9" s="226">
        <f>IF(AND(B8=0,B9=0),0,1)*0+IF(AND(B8&gt;C8,B9&gt;C9),1,0)*2+IF(AND(B8&lt;C8,B9&lt;C9),1,0)*IF(AND(B8=0,B9=0),0,1)+IF(D8&gt;E8,1,0)*2+IF(D8&lt;E8,1,0)*1</f>
        <v>2</v>
      </c>
      <c r="E9" s="227"/>
      <c r="F9" s="317"/>
      <c r="G9" s="303"/>
      <c r="H9" s="303"/>
      <c r="I9" s="304"/>
      <c r="J9" s="62">
        <v>15</v>
      </c>
      <c r="K9" s="63">
        <v>12</v>
      </c>
      <c r="L9" s="287">
        <f>IF(AND(J8=0,J9=0),0,1)*0+IF(AND(J8&gt;K8,J9&gt;K9),1,0)*2+IF(AND(J8&lt;K8,J9&lt;K9),1,0)*IF(AND(J8=0,J9=0),0,1)+IF(L8&gt;M8,1,0)*2+IF(L8&lt;M8,1,0)*1</f>
        <v>2</v>
      </c>
      <c r="M9" s="288"/>
      <c r="N9" s="62">
        <v>15</v>
      </c>
      <c r="O9" s="63">
        <v>7</v>
      </c>
      <c r="P9" s="287">
        <f>IF(AND(N8=0,N9=0),0,1)*0+IF(AND(N8&gt;O8,N9&gt;O9),1,0)*2+IF(AND(N8&lt;O8,N9&lt;O9),1,0)*IF(AND(N8=0,N9=0),0,1)+IF(P8&gt;Q8,1,0)*2+IF(P8&lt;Q8,1,0)*1</f>
        <v>2</v>
      </c>
      <c r="Q9" s="288"/>
      <c r="R9" s="64">
        <v>15</v>
      </c>
      <c r="S9" s="63">
        <v>10</v>
      </c>
      <c r="T9" s="287">
        <f>IF(AND(R8=0,R9=0),0,1)*0+IF(AND(R8&gt;S8,R9&gt;S9),1,0)*2+IF(AND(R8&lt;S8,R9&lt;S9),1,0)*IF(AND(R8=0,R9=0),0,1)+IF(T8&gt;U8,1,0)*2+IF(T8&lt;U8,1,0)*1</f>
        <v>2</v>
      </c>
      <c r="U9" s="288"/>
      <c r="V9" s="252"/>
      <c r="W9" s="309"/>
      <c r="X9" s="248"/>
      <c r="Y9" s="254"/>
      <c r="Z9" s="294"/>
      <c r="AA9" s="295"/>
      <c r="AB9" s="298"/>
      <c r="AD9" s="312"/>
      <c r="AE9" s="224"/>
      <c r="AF9" s="224"/>
      <c r="AG9" s="225"/>
    </row>
    <row r="10" spans="1:33" ht="16.5" customHeight="1" thickTop="1" thickBot="1" x14ac:dyDescent="0.3">
      <c r="A10" s="344"/>
      <c r="B10" s="66">
        <f>G6</f>
        <v>0</v>
      </c>
      <c r="C10" s="67">
        <f>F6</f>
        <v>0</v>
      </c>
      <c r="D10" s="68">
        <f>I6</f>
        <v>0</v>
      </c>
      <c r="E10" s="69">
        <f>H6</f>
        <v>0</v>
      </c>
      <c r="F10" s="317"/>
      <c r="G10" s="303"/>
      <c r="H10" s="303"/>
      <c r="I10" s="304"/>
      <c r="J10" s="70"/>
      <c r="K10" s="196"/>
      <c r="L10" s="188"/>
      <c r="M10" s="54"/>
      <c r="N10" s="70"/>
      <c r="O10" s="196"/>
      <c r="P10" s="188"/>
      <c r="Q10" s="56"/>
      <c r="R10" s="197"/>
      <c r="S10" s="196"/>
      <c r="T10" s="56"/>
      <c r="U10" s="59"/>
      <c r="V10" s="251">
        <f>P11+L11+D11+T11</f>
        <v>0</v>
      </c>
      <c r="W10" s="309"/>
      <c r="X10" s="236">
        <f>J10+J11+L10+N10+N11+P10+D10+B10+B11+R10+R11+T10</f>
        <v>0</v>
      </c>
      <c r="Y10" s="253">
        <f>K11+K10+M10+O11+O10+U10+E10+C10+C11+S10+S11+Q10</f>
        <v>0</v>
      </c>
      <c r="Z10" s="294"/>
      <c r="AA10" s="295"/>
      <c r="AB10" s="298"/>
      <c r="AD10" s="312"/>
      <c r="AE10" s="224"/>
      <c r="AF10" s="224"/>
      <c r="AG10" s="225"/>
    </row>
    <row r="11" spans="1:33" ht="15.75" customHeight="1" thickTop="1" thickBot="1" x14ac:dyDescent="0.3">
      <c r="A11" s="344"/>
      <c r="B11" s="74">
        <f>G7</f>
        <v>0</v>
      </c>
      <c r="C11" s="75">
        <f>F7</f>
        <v>0</v>
      </c>
      <c r="D11" s="226">
        <f>IF(AND(B10=0,B11=0),0,1)*0+IF(AND(B10&gt;C10,B11&gt;C11),1,0)*2+IF(AND(B10&lt;C10,B11&lt;C11),1,0)*IF(AND(B10=0,B11=0),0,1)+IF(D10&gt;E10,1,0)*2+IF(D10&lt;E10,1,0)*1</f>
        <v>0</v>
      </c>
      <c r="E11" s="227"/>
      <c r="F11" s="318"/>
      <c r="G11" s="319"/>
      <c r="H11" s="319"/>
      <c r="I11" s="320"/>
      <c r="J11" s="189"/>
      <c r="K11" s="190"/>
      <c r="L11" s="287">
        <f>IF(AND(J10=0,J11=0),0,1)*0+IF(AND(J10&gt;K10,J11&gt;K11),1,0)*2+IF(AND(J10&lt;K10,J11&lt;K11),1,0)*IF(AND(J10=0,J11=0),0,1)+IF(L10&gt;M10,1,0)*2+IF(L10&lt;M10,1,0)*1</f>
        <v>0</v>
      </c>
      <c r="M11" s="288"/>
      <c r="N11" s="189"/>
      <c r="O11" s="190"/>
      <c r="P11" s="323">
        <f>IF(AND(N10=0,N11=0),0,1)*0+IF(AND(N10&gt;O10,N11&gt;O11),1,0)*2+IF(AND(N10&lt;O10,N11&lt;O11),1,0)*IF(AND(N10=0,N11=0),0,1)+IF(P10&gt;Q10,1,0)*2+IF(P10&lt;Q10,1,0)*1</f>
        <v>0</v>
      </c>
      <c r="Q11" s="324"/>
      <c r="R11" s="191"/>
      <c r="S11" s="190"/>
      <c r="T11" s="323">
        <f>IF(AND(R10=0,R11=0),0,1)*0+IF(AND(R10&gt;S10,R11&gt;S11),1,0)*2+IF(AND(R10&lt;S10,R11&lt;S11),1,0)*IF(AND(R10=0,R11=0),0,1)+IF(T10&gt;U10,1,0)*2+IF(T10&lt;U10,1,0)*1</f>
        <v>0</v>
      </c>
      <c r="U11" s="324"/>
      <c r="V11" s="252"/>
      <c r="W11" s="322"/>
      <c r="X11" s="248"/>
      <c r="Y11" s="254"/>
      <c r="Z11" s="311"/>
      <c r="AA11" s="296"/>
      <c r="AB11" s="325"/>
      <c r="AD11" s="312"/>
      <c r="AE11" s="224"/>
      <c r="AF11" s="224"/>
      <c r="AG11" s="225"/>
    </row>
    <row r="12" spans="1:33" ht="16.5" customHeight="1" thickTop="1" thickBot="1" x14ac:dyDescent="0.3">
      <c r="A12" s="228" t="s">
        <v>61</v>
      </c>
      <c r="B12" s="55">
        <f>K4</f>
        <v>8</v>
      </c>
      <c r="C12" s="52">
        <f>J4</f>
        <v>15</v>
      </c>
      <c r="D12" s="53">
        <f>M4</f>
        <v>0</v>
      </c>
      <c r="E12" s="54">
        <f>L4</f>
        <v>0</v>
      </c>
      <c r="F12" s="79">
        <f>K8</f>
        <v>13</v>
      </c>
      <c r="G12" s="80">
        <f>J8</f>
        <v>15</v>
      </c>
      <c r="H12" s="57">
        <f>M8</f>
        <v>0</v>
      </c>
      <c r="I12" s="56">
        <f>L8</f>
        <v>0</v>
      </c>
      <c r="J12" s="314"/>
      <c r="K12" s="315"/>
      <c r="L12" s="315"/>
      <c r="M12" s="316"/>
      <c r="N12" s="55">
        <v>10</v>
      </c>
      <c r="O12" s="52">
        <v>15</v>
      </c>
      <c r="P12" s="117">
        <v>11</v>
      </c>
      <c r="Q12" s="56">
        <v>7</v>
      </c>
      <c r="R12" s="120">
        <v>15</v>
      </c>
      <c r="S12" s="119">
        <v>17</v>
      </c>
      <c r="T12" s="56">
        <v>11</v>
      </c>
      <c r="U12" s="122">
        <v>5</v>
      </c>
      <c r="V12" s="251">
        <f>P13+H13+D13+T13</f>
        <v>6</v>
      </c>
      <c r="W12" s="321">
        <f>V12+V14</f>
        <v>6</v>
      </c>
      <c r="X12" s="236">
        <f>H12+F12+F13+D12+B12+B13+N12+N13+P12+R12+R13+T12</f>
        <v>115</v>
      </c>
      <c r="Y12" s="253">
        <f>I12+G12+G13+E12+C12+C13+O13+O12+U12+S12+S13+Q12</f>
        <v>120</v>
      </c>
      <c r="Z12" s="236">
        <f>X12+X14</f>
        <v>115</v>
      </c>
      <c r="AA12" s="253">
        <f>Y12+Y14</f>
        <v>120</v>
      </c>
      <c r="AB12" s="297" t="s">
        <v>182</v>
      </c>
      <c r="AD12" s="31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22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224">
        <f t="shared" ref="AF12" si="2">AD12/AE12</f>
        <v>0.66666666666666663</v>
      </c>
      <c r="AG12" s="225">
        <f t="shared" ref="AG12" si="3">Z12/AA12</f>
        <v>0.95833333333333337</v>
      </c>
    </row>
    <row r="13" spans="1:33" ht="15.75" customHeight="1" thickBot="1" x14ac:dyDescent="0.3">
      <c r="A13" s="244"/>
      <c r="B13" s="62">
        <f>K5</f>
        <v>5</v>
      </c>
      <c r="C13" s="63">
        <f>J5</f>
        <v>15</v>
      </c>
      <c r="D13" s="226">
        <f>IF(AND(B12=0,B13=0),0,1)*0+IF(AND(B12&gt;C12,B13&gt;C13),1,0)*2+IF(AND(B12&lt;C12,B13&lt;C13),1,0)*IF(AND(B12=0,B13=0),0,1)+IF(D12&gt;E12,1,0)*2+IF(D12&lt;E12,1,0)*1</f>
        <v>1</v>
      </c>
      <c r="E13" s="227"/>
      <c r="F13" s="82">
        <f>K9</f>
        <v>12</v>
      </c>
      <c r="G13" s="65">
        <f>J9</f>
        <v>15</v>
      </c>
      <c r="H13" s="287">
        <f>IF(AND(F12=0,F13=0),0,1)*0+IF(AND(F12&gt;G12,F13&gt;G13),1,0)*2+IF(AND(F12&lt;G12,F13&lt;G13),1,0)*IF(AND(F12=0,F13=0),0,1)+IF(H12&gt;I12,1,0)*2+IF(H12&lt;I12,1,0)*1</f>
        <v>1</v>
      </c>
      <c r="I13" s="288"/>
      <c r="J13" s="317"/>
      <c r="K13" s="303"/>
      <c r="L13" s="303"/>
      <c r="M13" s="304"/>
      <c r="N13" s="62">
        <v>15</v>
      </c>
      <c r="O13" s="63">
        <v>5</v>
      </c>
      <c r="P13" s="287">
        <f>IF(AND(N12=0,N13=0),0,1)*0+IF(AND(N12&gt;O12,N13&gt;O13),1,0)*2+IF(AND(N12&lt;O12,N13&lt;O13),1,0)*IF(AND(N12=0,N13=0),0,1)+IF(P12&gt;Q12,1,0)*2+IF(P12&lt;Q12,1,0)*1</f>
        <v>2</v>
      </c>
      <c r="Q13" s="288"/>
      <c r="R13" s="64">
        <v>15</v>
      </c>
      <c r="S13" s="63">
        <v>11</v>
      </c>
      <c r="T13" s="287">
        <f>IF(AND(R12=0,R13=0),0,1)*0+IF(AND(R12&gt;S12,R13&gt;S13),1,0)*2+IF(AND(R12&lt;S12,R13&lt;S13),1,0)*IF(AND(R12=0,R13=0),0,1)+IF(T12&gt;U12,1,0)*2+IF(T12&lt;U12,1,0)*1</f>
        <v>2</v>
      </c>
      <c r="U13" s="288"/>
      <c r="V13" s="252"/>
      <c r="W13" s="309"/>
      <c r="X13" s="248"/>
      <c r="Y13" s="254"/>
      <c r="Z13" s="294"/>
      <c r="AA13" s="295"/>
      <c r="AB13" s="298"/>
      <c r="AD13" s="312"/>
      <c r="AE13" s="224"/>
      <c r="AF13" s="224"/>
      <c r="AG13" s="225"/>
    </row>
    <row r="14" spans="1:33" ht="16.5" customHeight="1" thickTop="1" thickBot="1" x14ac:dyDescent="0.3">
      <c r="A14" s="244"/>
      <c r="B14" s="70">
        <f>K6</f>
        <v>0</v>
      </c>
      <c r="C14" s="71">
        <f>J6</f>
        <v>0</v>
      </c>
      <c r="D14" s="72">
        <f>M6</f>
        <v>0</v>
      </c>
      <c r="E14" s="54">
        <f>L6</f>
        <v>0</v>
      </c>
      <c r="F14" s="198">
        <f>K10</f>
        <v>0</v>
      </c>
      <c r="G14" s="199">
        <f>J10</f>
        <v>0</v>
      </c>
      <c r="H14" s="192">
        <f>M10</f>
        <v>0</v>
      </c>
      <c r="I14" s="56">
        <f>L10</f>
        <v>0</v>
      </c>
      <c r="J14" s="317"/>
      <c r="K14" s="303"/>
      <c r="L14" s="303"/>
      <c r="M14" s="304"/>
      <c r="N14" s="70"/>
      <c r="O14" s="196"/>
      <c r="P14" s="188"/>
      <c r="Q14" s="56"/>
      <c r="R14" s="197"/>
      <c r="S14" s="196"/>
      <c r="T14" s="56"/>
      <c r="U14" s="59"/>
      <c r="V14" s="251">
        <f>P15+H15+D15+T15</f>
        <v>0</v>
      </c>
      <c r="W14" s="309"/>
      <c r="X14" s="236">
        <f>H14+F14+F15+D14+B14+B15+N14+N15+P14+R14+R15+T14</f>
        <v>0</v>
      </c>
      <c r="Y14" s="253">
        <f>I14+G14+G15+E14+C14+C15+O15+O14+U14+S14+S15+Q14</f>
        <v>0</v>
      </c>
      <c r="Z14" s="294"/>
      <c r="AA14" s="295"/>
      <c r="AB14" s="298"/>
      <c r="AD14" s="312"/>
      <c r="AE14" s="224"/>
      <c r="AF14" s="224"/>
      <c r="AG14" s="225"/>
    </row>
    <row r="15" spans="1:33" ht="15.75" customHeight="1" thickBot="1" x14ac:dyDescent="0.3">
      <c r="A15" s="313"/>
      <c r="B15" s="76">
        <f>K7</f>
        <v>0</v>
      </c>
      <c r="C15" s="77">
        <f>J7</f>
        <v>0</v>
      </c>
      <c r="D15" s="226">
        <f>IF(AND(B14=0,B15=0),0,1)*0+IF(AND(B14&gt;C14,B15&gt;C15),1,0)*2+IF(AND(B14&lt;C14,B15&lt;C15),1,0)*IF(AND(B14=0,B15=0),0,1)+IF(D14&gt;E14,1,0)*2+IF(D14&lt;E14,1,0)*1</f>
        <v>0</v>
      </c>
      <c r="E15" s="227"/>
      <c r="F15" s="190">
        <f>K11</f>
        <v>0</v>
      </c>
      <c r="G15" s="193">
        <f>J11</f>
        <v>0</v>
      </c>
      <c r="H15" s="287">
        <f>IF(AND(F14=0,F15=0),0,1)*0+IF(AND(F14&gt;G14,F15&gt;G15),1,0)*2+IF(AND(F14&lt;G14,F15&lt;G15),1,0)*IF(AND(F14=0,F15=0),0,1)+IF(H14&gt;I14,1,0)*2+IF(H14&lt;I14,1,0)*1</f>
        <v>0</v>
      </c>
      <c r="I15" s="288"/>
      <c r="J15" s="318"/>
      <c r="K15" s="319"/>
      <c r="L15" s="319"/>
      <c r="M15" s="320"/>
      <c r="N15" s="189"/>
      <c r="O15" s="190"/>
      <c r="P15" s="287">
        <f>IF(AND(N14=0,N15=0),0,1)*0+IF(AND(N14&gt;O14,N15&gt;O15),1,0)*2+IF(AND(N14&lt;O14,N15&lt;O15),1,0)*IF(AND(N14=0,N15=0),0,1)+IF(P14&gt;Q14,1,0)*2+IF(P14&lt;Q14,1,0)*1</f>
        <v>0</v>
      </c>
      <c r="Q15" s="288"/>
      <c r="R15" s="191"/>
      <c r="S15" s="190"/>
      <c r="T15" s="287">
        <f>IF(AND(R14=0,R15=0),0,1)*0+IF(AND(R14&gt;S14,R15&gt;S15),1,0)*2+IF(AND(R14&lt;S14,R15&lt;S15),1,0)*IF(AND(R14=0,R15=0),0,1)+IF(T14&gt;U14,1,0)*2+IF(T14&lt;U14,1,0)*1</f>
        <v>0</v>
      </c>
      <c r="U15" s="288"/>
      <c r="V15" s="252"/>
      <c r="W15" s="322"/>
      <c r="X15" s="248"/>
      <c r="Y15" s="254"/>
      <c r="Z15" s="311"/>
      <c r="AA15" s="296"/>
      <c r="AB15" s="325"/>
      <c r="AD15" s="312"/>
      <c r="AE15" s="224"/>
      <c r="AF15" s="224"/>
      <c r="AG15" s="225"/>
    </row>
    <row r="16" spans="1:33" ht="16.5" customHeight="1" thickTop="1" thickBot="1" x14ac:dyDescent="0.3">
      <c r="A16" s="228" t="s">
        <v>60</v>
      </c>
      <c r="B16" s="55">
        <f>O4</f>
        <v>6</v>
      </c>
      <c r="C16" s="52">
        <f>N4</f>
        <v>15</v>
      </c>
      <c r="D16" s="53">
        <f>Q4</f>
        <v>0</v>
      </c>
      <c r="E16" s="86">
        <f>P4</f>
        <v>0</v>
      </c>
      <c r="F16" s="79">
        <f>O8</f>
        <v>8</v>
      </c>
      <c r="G16" s="80">
        <f>N8</f>
        <v>15</v>
      </c>
      <c r="H16" s="57">
        <f>Q8</f>
        <v>0</v>
      </c>
      <c r="I16" s="81">
        <f>P8</f>
        <v>0</v>
      </c>
      <c r="J16" s="55">
        <f>O12</f>
        <v>15</v>
      </c>
      <c r="K16" s="52">
        <f>N12</f>
        <v>10</v>
      </c>
      <c r="L16" s="53">
        <f>Q12</f>
        <v>7</v>
      </c>
      <c r="M16" s="86">
        <f>P12</f>
        <v>11</v>
      </c>
      <c r="N16" s="314"/>
      <c r="O16" s="315"/>
      <c r="P16" s="315"/>
      <c r="Q16" s="316"/>
      <c r="R16" s="87">
        <v>15</v>
      </c>
      <c r="S16" s="88">
        <v>10</v>
      </c>
      <c r="T16" s="89">
        <v>11</v>
      </c>
      <c r="U16" s="90">
        <v>8</v>
      </c>
      <c r="V16" s="251">
        <f>H17+D17+L17+T17</f>
        <v>5</v>
      </c>
      <c r="W16" s="321">
        <f>V16+V18</f>
        <v>5</v>
      </c>
      <c r="X16" s="236">
        <f>J16+J17+L16+B16+B17+D16+F16+F17+H16+R16+R17+T16</f>
        <v>86</v>
      </c>
      <c r="Y16" s="253">
        <f>K17+K16+M16+C17+C16+E16+I16+G16+G17+S16+S17+U16</f>
        <v>129</v>
      </c>
      <c r="Z16" s="236">
        <f>X16+X18</f>
        <v>86</v>
      </c>
      <c r="AA16" s="253">
        <f>Y16+Y18</f>
        <v>129</v>
      </c>
      <c r="AB16" s="297" t="s">
        <v>183</v>
      </c>
      <c r="AD16" s="31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3</v>
      </c>
      <c r="AE16" s="22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7</v>
      </c>
      <c r="AF16" s="224">
        <f t="shared" ref="AF16" si="4">AD16/AE16</f>
        <v>0.42857142857142855</v>
      </c>
      <c r="AG16" s="225">
        <f t="shared" ref="AG16" si="5">Z16/AA16</f>
        <v>0.66666666666666663</v>
      </c>
    </row>
    <row r="17" spans="1:33" ht="15.75" customHeight="1" thickBot="1" x14ac:dyDescent="0.3">
      <c r="A17" s="244"/>
      <c r="B17" s="62">
        <f>O5</f>
        <v>5</v>
      </c>
      <c r="C17" s="63">
        <f>N5</f>
        <v>15</v>
      </c>
      <c r="D17" s="226">
        <f>IF(AND(B16=0,B17=0),0,1)*0+IF(AND(B16&gt;C16,B17&gt;C17),1,0)*2+IF(AND(B16&lt;C16,B17&lt;C17),1,0)*IF(AND(B16=0,B17=0),0,1)+IF(D16&gt;E16,1,0)*2+IF(D16&lt;E16,1,0)*1</f>
        <v>1</v>
      </c>
      <c r="E17" s="227"/>
      <c r="F17" s="63">
        <f>O9</f>
        <v>7</v>
      </c>
      <c r="G17" s="65">
        <f>N9</f>
        <v>15</v>
      </c>
      <c r="H17" s="287">
        <f>IF(AND(F16=0,F17=0),0,1)*0+IF(AND(F16&gt;G16,F17&gt;G17),1,0)*2+IF(AND(F16&lt;G16,F17&lt;G17),1,0)*IF(AND(F16=0,F17=0),0,1)+IF(H16&gt;I16,1,0)*2+IF(H16&lt;I16,1,0)*1</f>
        <v>1</v>
      </c>
      <c r="I17" s="288"/>
      <c r="J17" s="62">
        <f>O13</f>
        <v>5</v>
      </c>
      <c r="K17" s="63">
        <f>N13</f>
        <v>15</v>
      </c>
      <c r="L17" s="287">
        <f>IF(AND(J16=0,J17=0),0,1)*0+IF(AND(J16&gt;K16,J17&gt;K17),1,0)*2+IF(AND(J16&lt;K16,J17&lt;K17),1,0)*IF(AND(J16=0,J17=0),0,1)+IF(L16&gt;M16,1,0)*2+IF(L16&lt;M16,1,0)*1</f>
        <v>1</v>
      </c>
      <c r="M17" s="288"/>
      <c r="N17" s="317"/>
      <c r="O17" s="303"/>
      <c r="P17" s="303"/>
      <c r="Q17" s="304"/>
      <c r="R17" s="91">
        <v>7</v>
      </c>
      <c r="S17" s="92">
        <v>15</v>
      </c>
      <c r="T17" s="287">
        <f>IF(AND(R16=0,R17=0),0,1)*0+IF(AND(R16&gt;S16,R17&gt;S17),1,0)*2+IF(AND(R16&lt;S16,R17&lt;S17),1,0)*IF(AND(R16=0,R17=0),0,1)+IF(T16&gt;U16,1,0)*2+IF(T16&lt;U16,1,0)*1</f>
        <v>2</v>
      </c>
      <c r="U17" s="288"/>
      <c r="V17" s="252"/>
      <c r="W17" s="309"/>
      <c r="X17" s="248"/>
      <c r="Y17" s="254"/>
      <c r="Z17" s="294"/>
      <c r="AA17" s="295"/>
      <c r="AB17" s="298"/>
      <c r="AD17" s="312"/>
      <c r="AE17" s="224"/>
      <c r="AF17" s="224"/>
      <c r="AG17" s="225"/>
    </row>
    <row r="18" spans="1:33" ht="16.5" customHeight="1" thickTop="1" thickBot="1" x14ac:dyDescent="0.3">
      <c r="A18" s="244"/>
      <c r="B18" s="70">
        <f>O6</f>
        <v>0</v>
      </c>
      <c r="C18" s="71">
        <f>N6</f>
        <v>0</v>
      </c>
      <c r="D18" s="93">
        <f>Q6</f>
        <v>0</v>
      </c>
      <c r="E18" s="54">
        <f>P6</f>
        <v>0</v>
      </c>
      <c r="F18" s="198">
        <f>O10</f>
        <v>0</v>
      </c>
      <c r="G18" s="199">
        <f>N10</f>
        <v>0</v>
      </c>
      <c r="H18" s="94">
        <f>Q10</f>
        <v>0</v>
      </c>
      <c r="I18" s="56">
        <f>P10</f>
        <v>0</v>
      </c>
      <c r="J18" s="70">
        <f>O14</f>
        <v>0</v>
      </c>
      <c r="K18" s="196">
        <f>N14</f>
        <v>0</v>
      </c>
      <c r="L18" s="93">
        <f>Q14</f>
        <v>0</v>
      </c>
      <c r="M18" s="54">
        <f>P14</f>
        <v>0</v>
      </c>
      <c r="N18" s="317"/>
      <c r="O18" s="303"/>
      <c r="P18" s="303"/>
      <c r="Q18" s="304"/>
      <c r="R18" s="200"/>
      <c r="S18" s="201"/>
      <c r="T18" s="97"/>
      <c r="U18" s="98"/>
      <c r="V18" s="251">
        <f>D19+H19+L19+T19</f>
        <v>0</v>
      </c>
      <c r="W18" s="309"/>
      <c r="X18" s="236">
        <f>F19+J19+R18+R19+T18+J18+L18+B18+D18+F18+H18+B19</f>
        <v>0</v>
      </c>
      <c r="Y18" s="253">
        <f>K18+M18+C18+E18+I18+G18+C19+G19+K19+S18+S19+U18</f>
        <v>0</v>
      </c>
      <c r="Z18" s="294"/>
      <c r="AA18" s="295"/>
      <c r="AB18" s="298"/>
      <c r="AD18" s="312"/>
      <c r="AE18" s="224"/>
      <c r="AF18" s="224"/>
      <c r="AG18" s="225"/>
    </row>
    <row r="19" spans="1:33" ht="15.75" customHeight="1" thickBot="1" x14ac:dyDescent="0.3">
      <c r="A19" s="313"/>
      <c r="B19" s="76">
        <f>O7</f>
        <v>0</v>
      </c>
      <c r="C19" s="77">
        <f>N7</f>
        <v>0</v>
      </c>
      <c r="D19" s="226">
        <f>IF(AND(B18=0,B19=0),0,1)*0+IF(AND(B18&gt;C18,B19&gt;C19),1,0)*2+IF(AND(B18&lt;C18,B19&lt;C19),1,0)*IF(AND(B18=0,B19=0),0,1)+IF(D18&gt;E18,1,0)*2+IF(D18&lt;E18,1,0)*1</f>
        <v>0</v>
      </c>
      <c r="E19" s="227"/>
      <c r="F19" s="190">
        <f>O11</f>
        <v>0</v>
      </c>
      <c r="G19" s="193">
        <f>N11</f>
        <v>0</v>
      </c>
      <c r="H19" s="323">
        <f>IF(AND(F18=0,F19=0),0,1)*0+IF(AND(F18&gt;G18,F19&gt;G19),1,0)*2+IF(AND(F18&lt;G18,F19&lt;G19),1,0)*IF(AND(F18=0,F19=0),0,1)+IF(H18&gt;I18,1,0)*2+IF(H18&lt;I18,1,0)*1</f>
        <v>0</v>
      </c>
      <c r="I19" s="324"/>
      <c r="J19" s="189">
        <f>O15</f>
        <v>0</v>
      </c>
      <c r="K19" s="190">
        <f>N15</f>
        <v>0</v>
      </c>
      <c r="L19" s="323">
        <f>IF(AND(J18=0,J19=0),0,1)*0+IF(AND(J18&gt;K18,J19&gt;K19),1,0)*2+IF(AND(J18&lt;K18,J19&lt;K19),1,0)*IF(AND(J18=0,J19=0),0,1)+IF(L18&gt;M18,1,0)*2+IF(L18&lt;M18,1,0)*1</f>
        <v>0</v>
      </c>
      <c r="M19" s="324"/>
      <c r="N19" s="318"/>
      <c r="O19" s="319"/>
      <c r="P19" s="319"/>
      <c r="Q19" s="320"/>
      <c r="R19" s="194"/>
      <c r="S19" s="195"/>
      <c r="T19" s="287">
        <f>IF(AND(R18=0,R19=0),0,1)*0+IF(AND(R18&gt;S18,R19&gt;S19),1,0)*2+IF(AND(R18&lt;S18,R19&lt;S19),1,0)*IF(AND(R18=0,R19=0),0,1)+IF(T18&gt;U18,1,0)*2+IF(T18&lt;U18,1,0)*1</f>
        <v>0</v>
      </c>
      <c r="U19" s="288"/>
      <c r="V19" s="308"/>
      <c r="W19" s="322"/>
      <c r="X19" s="311"/>
      <c r="Y19" s="296"/>
      <c r="Z19" s="311"/>
      <c r="AA19" s="296"/>
      <c r="AB19" s="325"/>
      <c r="AD19" s="312"/>
      <c r="AE19" s="224"/>
      <c r="AF19" s="224"/>
      <c r="AG19" s="225"/>
    </row>
    <row r="20" spans="1:33" ht="16.5" customHeight="1" thickTop="1" thickBot="1" x14ac:dyDescent="0.3">
      <c r="A20" s="228" t="s">
        <v>31</v>
      </c>
      <c r="B20" s="55">
        <f>S4</f>
        <v>10</v>
      </c>
      <c r="C20" s="101">
        <f>R4</f>
        <v>15</v>
      </c>
      <c r="D20" s="57">
        <f>U4</f>
        <v>0</v>
      </c>
      <c r="E20" s="86">
        <f>T4</f>
        <v>0</v>
      </c>
      <c r="F20" s="79">
        <f>S8</f>
        <v>13</v>
      </c>
      <c r="G20" s="80">
        <f>R8</f>
        <v>15</v>
      </c>
      <c r="H20" s="121">
        <f>U8</f>
        <v>0</v>
      </c>
      <c r="I20" s="56">
        <f>T8</f>
        <v>0</v>
      </c>
      <c r="J20" s="118">
        <f>S12</f>
        <v>17</v>
      </c>
      <c r="K20" s="123">
        <f>R12</f>
        <v>15</v>
      </c>
      <c r="L20" s="121">
        <f>U12</f>
        <v>5</v>
      </c>
      <c r="M20" s="54">
        <f>T12</f>
        <v>11</v>
      </c>
      <c r="N20" s="87">
        <f>S16</f>
        <v>10</v>
      </c>
      <c r="O20" s="102">
        <f>R16</f>
        <v>15</v>
      </c>
      <c r="P20" s="49">
        <f>U16</f>
        <v>8</v>
      </c>
      <c r="Q20" s="69">
        <f>T16</f>
        <v>11</v>
      </c>
      <c r="R20" s="302"/>
      <c r="S20" s="303"/>
      <c r="T20" s="303"/>
      <c r="U20" s="304"/>
      <c r="V20" s="251">
        <f>P21+L21+H21+D21</f>
        <v>4</v>
      </c>
      <c r="W20" s="309">
        <f>V20+V22</f>
        <v>4</v>
      </c>
      <c r="X20" s="236">
        <f>P20+N20+N21+L20+J20+J21+H20+F20+F21+D20+B20+B21</f>
        <v>103</v>
      </c>
      <c r="Y20" s="253">
        <f>Q20+O20+O21+M20+K20+K21+I20+G20+G21+E20+C20+C21</f>
        <v>134</v>
      </c>
      <c r="Z20" s="294">
        <f>X20+X22</f>
        <v>103</v>
      </c>
      <c r="AA20" s="295">
        <f>Y20+Y22</f>
        <v>134</v>
      </c>
      <c r="AB20" s="297" t="s">
        <v>184</v>
      </c>
      <c r="AD20" s="30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2</v>
      </c>
      <c r="AE20" s="22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224">
        <f t="shared" ref="AF20" si="6">AD20/AE20</f>
        <v>0.25</v>
      </c>
      <c r="AG20" s="225">
        <f t="shared" ref="AG20" si="7">Z20/AA20</f>
        <v>0.76865671641791045</v>
      </c>
    </row>
    <row r="21" spans="1:33" ht="15.75" customHeight="1" thickBot="1" x14ac:dyDescent="0.3">
      <c r="A21" s="244"/>
      <c r="B21" s="62">
        <f>S5</f>
        <v>4</v>
      </c>
      <c r="C21" s="63">
        <f>R5</f>
        <v>15</v>
      </c>
      <c r="D21" s="226">
        <f>IF(AND(B20=0,B21=0),0,1)*0+IF(AND(B20&gt;C20,B21&gt;C21),1,0)*2+IF(AND(B20&lt;C20,B21&lt;C21),1,0)*IF(AND(B20=0,B21=0),0,1)+IF(D20&gt;E20,1,0)*2+IF(D20&lt;E20,1,0)*1</f>
        <v>1</v>
      </c>
      <c r="E21" s="227"/>
      <c r="F21" s="63">
        <f>S9</f>
        <v>10</v>
      </c>
      <c r="G21" s="65">
        <f>R9</f>
        <v>15</v>
      </c>
      <c r="H21" s="226">
        <f>IF(AND(F20=0,F21=0),0,1)*0+IF(AND(F20&gt;G20,F21&gt;G21),1,0)*2+IF(AND(F20&lt;G20,F21&lt;G21),1,0)*IF(AND(F20=0,F21=0),0,1)+IF(H20&gt;I20,1,0)*2+IF(H20&lt;I20,1,0)*1</f>
        <v>1</v>
      </c>
      <c r="I21" s="227"/>
      <c r="J21" s="62">
        <f>S13</f>
        <v>11</v>
      </c>
      <c r="K21" s="63">
        <f>R13</f>
        <v>15</v>
      </c>
      <c r="L21" s="226">
        <f>IF(AND(J20=0,J21=0),0,1)*0+IF(AND(J20&gt;K20,J21&gt;K21),1,0)*2+IF(AND(J20&lt;K20,J21&lt;K21),1,0)*IF(AND(J20=0,J21=0),0,1)+IF(L20&gt;M20,1,0)*2+IF(L20&lt;M20,1,0)*1</f>
        <v>1</v>
      </c>
      <c r="M21" s="227"/>
      <c r="N21" s="91">
        <f>S17</f>
        <v>15</v>
      </c>
      <c r="O21" s="92">
        <f>R17</f>
        <v>7</v>
      </c>
      <c r="P21" s="226">
        <f>IF(AND(N20=0,N21=0),0,1)*0+IF(AND(N20&gt;O20,N21&gt;O21),1,0)*2+IF(AND(N20&lt;O20,N21&lt;O21),1,0)*IF(AND(N20=0,N21=0),0,1)+IF(P20&gt;Q20,1,0)*2+IF(P20&lt;Q20,1,0)*1</f>
        <v>1</v>
      </c>
      <c r="Q21" s="227"/>
      <c r="R21" s="302"/>
      <c r="S21" s="303"/>
      <c r="T21" s="303"/>
      <c r="U21" s="304"/>
      <c r="V21" s="308"/>
      <c r="W21" s="309"/>
      <c r="X21" s="311"/>
      <c r="Y21" s="296"/>
      <c r="Z21" s="294"/>
      <c r="AA21" s="295"/>
      <c r="AB21" s="298"/>
      <c r="AD21" s="300"/>
      <c r="AE21" s="224"/>
      <c r="AF21" s="224"/>
      <c r="AG21" s="225"/>
    </row>
    <row r="22" spans="1:33" ht="15.75" customHeight="1" thickBot="1" x14ac:dyDescent="0.3">
      <c r="A22" s="244"/>
      <c r="B22" s="70">
        <f>S6</f>
        <v>0</v>
      </c>
      <c r="C22" s="71">
        <f>R6</f>
        <v>0</v>
      </c>
      <c r="D22" s="84">
        <f>U6</f>
        <v>0</v>
      </c>
      <c r="E22" s="54">
        <f>T6</f>
        <v>0</v>
      </c>
      <c r="F22" s="58">
        <f>S10</f>
        <v>0</v>
      </c>
      <c r="G22" s="83">
        <f>R10</f>
        <v>0</v>
      </c>
      <c r="H22" s="84">
        <f>U10</f>
        <v>0</v>
      </c>
      <c r="I22" s="56">
        <f>T10</f>
        <v>0</v>
      </c>
      <c r="J22" s="70">
        <f>S14</f>
        <v>0</v>
      </c>
      <c r="K22" s="103">
        <f>R14</f>
        <v>0</v>
      </c>
      <c r="L22" s="84">
        <f>U14</f>
        <v>0</v>
      </c>
      <c r="M22" s="54">
        <f>T14</f>
        <v>0</v>
      </c>
      <c r="N22" s="95">
        <f>S18</f>
        <v>0</v>
      </c>
      <c r="O22" s="104">
        <f>R18</f>
        <v>0</v>
      </c>
      <c r="P22" s="68">
        <f>U18</f>
        <v>0</v>
      </c>
      <c r="Q22" s="69">
        <f>T18</f>
        <v>0</v>
      </c>
      <c r="R22" s="302"/>
      <c r="S22" s="303"/>
      <c r="T22" s="303"/>
      <c r="U22" s="304"/>
      <c r="V22" s="293">
        <f>P23+L23+H23+D23</f>
        <v>0</v>
      </c>
      <c r="W22" s="309"/>
      <c r="X22" s="294">
        <f>P22+N22+N23+L22+J22+J23+H22+F22+F23+D22+B22+B23</f>
        <v>0</v>
      </c>
      <c r="Y22" s="295">
        <f>Q22+O22+O23+M22+K22+K23+I22+G22+G23+E22+C22+C23</f>
        <v>0</v>
      </c>
      <c r="Z22" s="294"/>
      <c r="AA22" s="295"/>
      <c r="AB22" s="298"/>
      <c r="AD22" s="300"/>
      <c r="AE22" s="224"/>
      <c r="AF22" s="224"/>
      <c r="AG22" s="225"/>
    </row>
    <row r="23" spans="1:33" ht="15.75" customHeight="1" thickBot="1" x14ac:dyDescent="0.3">
      <c r="A23" s="229"/>
      <c r="B23" s="105">
        <f>S7</f>
        <v>0</v>
      </c>
      <c r="C23" s="106">
        <f>R7</f>
        <v>0</v>
      </c>
      <c r="D23" s="242">
        <f>IF(AND(B22=0,B23=0),0,1)*0+IF(AND(B22&gt;C22,B23&gt;C23),1,0)*2+IF(AND(B22&lt;C22,B23&lt;C23),1,0)*IF(AND(B22=0,B23=0),0,1)+IF(D22&gt;E22,1,0)*2+IF(D22&lt;E22,1,0)*1</f>
        <v>0</v>
      </c>
      <c r="E23" s="243"/>
      <c r="F23" s="106">
        <f>S11</f>
        <v>0</v>
      </c>
      <c r="G23" s="107">
        <f>R11</f>
        <v>0</v>
      </c>
      <c r="H23" s="242">
        <f>IF(AND(F22=0,F23=0),0,1)*0+IF(AND(F22&gt;G22,F23&gt;G23),1,0)*2+IF(AND(F22&lt;G22,F23&lt;G23),1,0)*IF(AND(F22=0,F23=0),0,1)+IF(H22&gt;I22,1,0)*2+IF(H22&lt;I22,1,0)*1</f>
        <v>0</v>
      </c>
      <c r="I23" s="243"/>
      <c r="J23" s="105">
        <f>S15</f>
        <v>0</v>
      </c>
      <c r="K23" s="106">
        <f>R15</f>
        <v>0</v>
      </c>
      <c r="L23" s="242">
        <f>IF(AND(J22=0,J23=0),0,1)*0+IF(AND(J22&gt;K22,J23&gt;K23),1,0)*2+IF(AND(J22&lt;K22,J23&lt;K23),1,0)*IF(AND(J22=0,J23=0),0,1)+IF(L22&gt;M22,1,0)*2+IF(L22&lt;M22,1,0)*1</f>
        <v>0</v>
      </c>
      <c r="M23" s="243"/>
      <c r="N23" s="108">
        <f>S19</f>
        <v>0</v>
      </c>
      <c r="O23" s="109">
        <f>R19</f>
        <v>0</v>
      </c>
      <c r="P23" s="242">
        <f>IF(AND(N22=0,N23=0),0,1)*0+IF(AND(N22&gt;O22,N23&gt;O23),1,0)*2+IF(AND(N22&lt;O22,N23&lt;O23),1,0)*IF(AND(N22=0,N23=0),0,1)+IF(P22&gt;Q22,1,0)*2+IF(P22&lt;Q22,1,0)*1</f>
        <v>0</v>
      </c>
      <c r="Q23" s="243"/>
      <c r="R23" s="305"/>
      <c r="S23" s="306"/>
      <c r="T23" s="306"/>
      <c r="U23" s="307"/>
      <c r="V23" s="270"/>
      <c r="W23" s="310"/>
      <c r="X23" s="237"/>
      <c r="Y23" s="271"/>
      <c r="Z23" s="237"/>
      <c r="AA23" s="271"/>
      <c r="AB23" s="299"/>
      <c r="AD23" s="301"/>
      <c r="AE23" s="240"/>
      <c r="AF23" s="240"/>
      <c r="AG23" s="241"/>
    </row>
    <row r="24" spans="1:33" ht="15.75" thickTop="1" x14ac:dyDescent="0.25"/>
    <row r="26" spans="1:33" x14ac:dyDescent="0.25">
      <c r="A26" t="s">
        <v>10</v>
      </c>
    </row>
  </sheetData>
  <mergeCells count="129">
    <mergeCell ref="A12:A15"/>
    <mergeCell ref="J12:M15"/>
    <mergeCell ref="W12:W15"/>
    <mergeCell ref="D15:E15"/>
    <mergeCell ref="H15:I15"/>
    <mergeCell ref="P15:Q15"/>
    <mergeCell ref="D13:E13"/>
    <mergeCell ref="H13:I13"/>
    <mergeCell ref="A16:A19"/>
    <mergeCell ref="N16:Q19"/>
    <mergeCell ref="W16:W19"/>
    <mergeCell ref="D19:E19"/>
    <mergeCell ref="H19:I19"/>
    <mergeCell ref="L19:M19"/>
    <mergeCell ref="D17:E17"/>
    <mergeCell ref="H17:I17"/>
    <mergeCell ref="L17:M17"/>
    <mergeCell ref="P13:Q13"/>
    <mergeCell ref="V12:V13"/>
    <mergeCell ref="V16:V17"/>
    <mergeCell ref="V18:V19"/>
    <mergeCell ref="A8:A11"/>
    <mergeCell ref="F8:I11"/>
    <mergeCell ref="W8:W11"/>
    <mergeCell ref="D11:E11"/>
    <mergeCell ref="L11:M11"/>
    <mergeCell ref="P11:Q11"/>
    <mergeCell ref="D9:E9"/>
    <mergeCell ref="L9:M9"/>
    <mergeCell ref="P9:Q9"/>
    <mergeCell ref="R3:U3"/>
    <mergeCell ref="X3:Y3"/>
    <mergeCell ref="Z3:AA3"/>
    <mergeCell ref="V4:V5"/>
    <mergeCell ref="X4:X5"/>
    <mergeCell ref="Y4:Y5"/>
    <mergeCell ref="A1:X1"/>
    <mergeCell ref="B3:E3"/>
    <mergeCell ref="F3:I3"/>
    <mergeCell ref="J3:M3"/>
    <mergeCell ref="N3:Q3"/>
    <mergeCell ref="V3:W3"/>
    <mergeCell ref="A4:A7"/>
    <mergeCell ref="B4:E7"/>
    <mergeCell ref="H7:I7"/>
    <mergeCell ref="L7:M7"/>
    <mergeCell ref="W4:W7"/>
    <mergeCell ref="H5:I5"/>
    <mergeCell ref="L5:M5"/>
    <mergeCell ref="P5:Q5"/>
    <mergeCell ref="P7:Q7"/>
    <mergeCell ref="Z4:Z7"/>
    <mergeCell ref="AA4:AA7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B4:AB7"/>
    <mergeCell ref="AF8:AF11"/>
    <mergeCell ref="AG8:AG11"/>
    <mergeCell ref="T9:U9"/>
    <mergeCell ref="V10:V11"/>
    <mergeCell ref="X10:X11"/>
    <mergeCell ref="Y10:Y11"/>
    <mergeCell ref="T11:U11"/>
    <mergeCell ref="V8:V9"/>
    <mergeCell ref="X8:X9"/>
    <mergeCell ref="Y8:Y9"/>
    <mergeCell ref="AD8:AD11"/>
    <mergeCell ref="AE8:AE11"/>
    <mergeCell ref="AB8:AB11"/>
    <mergeCell ref="Z8:Z11"/>
    <mergeCell ref="AA8:AA11"/>
    <mergeCell ref="AE20:AE23"/>
    <mergeCell ref="AF20:AF23"/>
    <mergeCell ref="AG20:AG23"/>
    <mergeCell ref="D21:E21"/>
    <mergeCell ref="H21:I21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AB12:AB15"/>
    <mergeCell ref="X12:X13"/>
    <mergeCell ref="Y12:Y13"/>
    <mergeCell ref="Z12:Z15"/>
    <mergeCell ref="AA12:AA15"/>
    <mergeCell ref="AD16:AD19"/>
    <mergeCell ref="AE16:AE19"/>
    <mergeCell ref="AF16:AF19"/>
    <mergeCell ref="AG16:AG19"/>
    <mergeCell ref="T17:U17"/>
    <mergeCell ref="X18:X19"/>
    <mergeCell ref="Y18:Y19"/>
    <mergeCell ref="T19:U19"/>
    <mergeCell ref="AB16:AB19"/>
    <mergeCell ref="X16:X17"/>
    <mergeCell ref="Y16:Y17"/>
    <mergeCell ref="Z16:Z19"/>
    <mergeCell ref="AA16:AA19"/>
    <mergeCell ref="D23:E23"/>
    <mergeCell ref="H23:I23"/>
    <mergeCell ref="L23:M23"/>
    <mergeCell ref="P23:Q23"/>
    <mergeCell ref="Y20:Y21"/>
    <mergeCell ref="A20:A23"/>
    <mergeCell ref="R20:U23"/>
    <mergeCell ref="V20:V21"/>
    <mergeCell ref="W20:W23"/>
    <mergeCell ref="X20:X21"/>
    <mergeCell ref="Z20:Z23"/>
    <mergeCell ref="AA20:AA23"/>
    <mergeCell ref="AB20:AB23"/>
    <mergeCell ref="AD20:AD23"/>
    <mergeCell ref="L21:M21"/>
    <mergeCell ref="P21:Q21"/>
    <mergeCell ref="V22:V23"/>
    <mergeCell ref="X22:X23"/>
    <mergeCell ref="Y22:Y2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Q14" sqref="Q14"/>
    </sheetView>
  </sheetViews>
  <sheetFormatPr defaultRowHeight="15" x14ac:dyDescent="0.25"/>
  <cols>
    <col min="1" max="1" width="23.5703125" customWidth="1"/>
    <col min="2" max="2" width="4.42578125" customWidth="1"/>
    <col min="3" max="3" width="4.28515625" customWidth="1"/>
    <col min="4" max="4" width="3.85546875" customWidth="1"/>
    <col min="5" max="5" width="3.7109375" customWidth="1"/>
    <col min="6" max="6" width="4.140625" customWidth="1"/>
    <col min="7" max="7" width="3.85546875" customWidth="1"/>
    <col min="8" max="8" width="4" customWidth="1"/>
    <col min="9" max="9" width="3.7109375" customWidth="1"/>
    <col min="10" max="10" width="4.140625" customWidth="1"/>
    <col min="11" max="11" width="4.28515625" customWidth="1"/>
    <col min="12" max="12" width="4.140625" customWidth="1"/>
    <col min="13" max="13" width="4.28515625" customWidth="1"/>
    <col min="14" max="14" width="4.140625" customWidth="1"/>
    <col min="15" max="17" width="3.85546875" customWidth="1"/>
    <col min="18" max="18" width="7" customWidth="1"/>
    <col min="19" max="19" width="4.7109375" customWidth="1"/>
    <col min="20" max="20" width="5.140625" customWidth="1"/>
    <col min="21" max="21" width="8.140625" customWidth="1"/>
    <col min="22" max="22" width="18.7109375" customWidth="1"/>
    <col min="23" max="23" width="8.5703125" customWidth="1"/>
    <col min="24" max="24" width="10.42578125" customWidth="1"/>
    <col min="25" max="25" width="9.5703125" customWidth="1"/>
    <col min="27" max="27" width="9.85546875" customWidth="1"/>
  </cols>
  <sheetData>
    <row r="1" spans="1:26" ht="50.25" customHeight="1" x14ac:dyDescent="0.25">
      <c r="A1" s="264" t="s">
        <v>125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49.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228" t="s">
        <v>147</v>
      </c>
      <c r="B4" s="257"/>
      <c r="C4" s="258"/>
      <c r="D4" s="258"/>
      <c r="E4" s="259"/>
      <c r="F4" s="29">
        <v>2</v>
      </c>
      <c r="G4" s="30">
        <v>15</v>
      </c>
      <c r="H4" s="31"/>
      <c r="I4" s="40"/>
      <c r="J4" s="29">
        <v>15</v>
      </c>
      <c r="K4" s="32">
        <v>0</v>
      </c>
      <c r="L4" s="31"/>
      <c r="M4" s="41"/>
      <c r="N4" s="29">
        <v>15</v>
      </c>
      <c r="O4" s="32">
        <v>5</v>
      </c>
      <c r="P4" s="31"/>
      <c r="Q4" s="41"/>
      <c r="R4" s="251">
        <f>P5+L5+H5</f>
        <v>5</v>
      </c>
      <c r="S4" s="236">
        <f>J4+J5+L4+N4+N5+P4+H4+F4+F5</f>
        <v>64</v>
      </c>
      <c r="T4" s="253">
        <f>K5+K4+M4+O5+O4+Q4+I4+G4+G5</f>
        <v>44</v>
      </c>
      <c r="U4" s="255" t="s">
        <v>181</v>
      </c>
      <c r="W4" s="238">
        <f>IF(F4&gt;G4,1,0)+IF(F5&gt;G5,1,0)+IF(H4&gt;I4,1,0)+IF(J4&gt;K4,1,0)+IF(J5&gt;K5,1,0)+IF(L4&gt;M4,1,0)+IF(N4&gt;O4,1,0)+IF(N5&gt;O5,1,0)+IF(P4&gt;Q4,1,0)</f>
        <v>4</v>
      </c>
      <c r="X4" s="224">
        <f>IF(F4&lt;G4,1,0)+IF(F5&lt;G5,1,0)+IF(H4&lt;I4,1,0)+IF(J4&lt;K4,1,0)+IF(J5&lt;K5,1,0)+IF(L4&lt;M4,1,0)+IF(N4&lt;O4,1,0)+IF(N5&lt;O5,1,0)+IF(P4&lt;Q4,1,0)</f>
        <v>2</v>
      </c>
      <c r="Y4" s="224">
        <f>W4/X4</f>
        <v>2</v>
      </c>
      <c r="Z4" s="225">
        <f>S4/T4</f>
        <v>1.4545454545454546</v>
      </c>
    </row>
    <row r="5" spans="1:26" ht="15.75" customHeight="1" thickBot="1" x14ac:dyDescent="0.3">
      <c r="A5" s="244"/>
      <c r="B5" s="260"/>
      <c r="C5" s="261"/>
      <c r="D5" s="261"/>
      <c r="E5" s="262"/>
      <c r="F5" s="33">
        <v>2</v>
      </c>
      <c r="G5" s="34">
        <v>15</v>
      </c>
      <c r="H5" s="263">
        <f>IF(AND(F4=0,F5=0),0,1)*0+IF(AND(F4&gt;G4,F5&gt;G5),1,0)*2+IF(AND(F4&lt;G4,F5&lt;G5),1,0)*IF(AND(F4=0,F5=0),0,1)+IF(H4&gt;I4,1,0)*2+IF(H4&lt;I4,1,0)*1</f>
        <v>1</v>
      </c>
      <c r="I5" s="263"/>
      <c r="J5" s="33">
        <v>15</v>
      </c>
      <c r="K5" s="34">
        <v>0</v>
      </c>
      <c r="L5" s="263">
        <f>IF(AND(J4=0,J5=0),0,1)*0+IF(AND(J4&gt;K4,J5&gt;K5),1,0)*2+IF(AND(J4&lt;K4,J5&lt;K5),1,0)*IF(AND(J4=0,J5=0),0,1)+IF(L4&gt;M4,1,0)*2+IF(L4&lt;M4,1,0)*1</f>
        <v>2</v>
      </c>
      <c r="M5" s="263"/>
      <c r="N5" s="33">
        <v>15</v>
      </c>
      <c r="O5" s="34">
        <v>9</v>
      </c>
      <c r="P5" s="226">
        <f>IF(AND(N4=0,N5=0),0,1)*0+IF(AND(N4&gt;O4,N5&gt;O5),1,0)*2+IF(AND(N4&lt;O4,N5&lt;O5),1,0)*IF(AND(N4=0,N5=0),0,1)+IF(P4&gt;Q4,1,0)*2+IF(P4&lt;Q4,1,0)*1</f>
        <v>2</v>
      </c>
      <c r="Q5" s="227"/>
      <c r="R5" s="252"/>
      <c r="S5" s="248"/>
      <c r="T5" s="254"/>
      <c r="U5" s="256"/>
      <c r="W5" s="249"/>
      <c r="X5" s="224"/>
      <c r="Y5" s="224"/>
      <c r="Z5" s="225"/>
    </row>
    <row r="6" spans="1:26" ht="16.5" customHeight="1" thickTop="1" thickBot="1" x14ac:dyDescent="0.3">
      <c r="A6" s="228" t="s">
        <v>46</v>
      </c>
      <c r="B6" s="3">
        <f>G4</f>
        <v>15</v>
      </c>
      <c r="C6" s="4">
        <f>F4</f>
        <v>2</v>
      </c>
      <c r="D6" s="5"/>
      <c r="E6" s="6"/>
      <c r="F6" s="250"/>
      <c r="G6" s="250"/>
      <c r="H6" s="250"/>
      <c r="I6" s="250"/>
      <c r="J6" s="7">
        <v>15</v>
      </c>
      <c r="K6" s="8">
        <v>0</v>
      </c>
      <c r="L6" s="9"/>
      <c r="M6" s="126"/>
      <c r="N6" s="10">
        <v>15</v>
      </c>
      <c r="O6" s="8">
        <v>12</v>
      </c>
      <c r="P6" s="127"/>
      <c r="Q6" s="126"/>
      <c r="R6" s="251">
        <f>P7+L7+D7</f>
        <v>6</v>
      </c>
      <c r="S6" s="236">
        <f>J6+J7+L6+N6+N7+P6+D6+B6+B7</f>
        <v>90</v>
      </c>
      <c r="T6" s="253">
        <f>K7+K6+M6+O7+O6+Q6+E6+C6+C7</f>
        <v>21</v>
      </c>
      <c r="U6" s="255" t="s">
        <v>180</v>
      </c>
      <c r="W6" s="238">
        <f>IF(B6&gt;C6,1,0)+IF(B7&gt;C7,1,0)+IF(D6&gt;E6,1,0)+IF(J6&gt;K6,1,0)+IF(J7&gt;K7,1,0)+IF(L6&gt;M6,1,0)+IF(N6&gt;O6,1,0)+IF(N7&gt;O7,1,0)+IF(P6&gt;Q6,1,0)</f>
        <v>6</v>
      </c>
      <c r="X6" s="224">
        <f>IF(B6&lt;C6,1,0)+IF(B7&lt;C7,1,0)+IF(D6&lt;E6,1,0)+IF(J6&lt;K6,1,0)+IF(J7&lt;K7,1,0)+IF(L6&lt;M6,1,0)+IF(N6&lt;O6,1,0)+IF(N7&lt;O7,1,0)+IF(P6&lt;Q6,1,0)</f>
        <v>0</v>
      </c>
      <c r="Y6" s="224" t="e">
        <f t="shared" ref="Y6" si="0">W6/X6</f>
        <v>#DIV/0!</v>
      </c>
      <c r="Z6" s="225">
        <f t="shared" ref="Z6" si="1">S6/T6</f>
        <v>4.2857142857142856</v>
      </c>
    </row>
    <row r="7" spans="1:26" ht="15.75" customHeight="1" thickTop="1" thickBot="1" x14ac:dyDescent="0.3">
      <c r="A7" s="244"/>
      <c r="B7" s="11">
        <f>G5</f>
        <v>15</v>
      </c>
      <c r="C7" s="12">
        <f>F5</f>
        <v>2</v>
      </c>
      <c r="D7" s="226">
        <f>IF(AND(B6=0,B7=0),0,1)*0+IF(AND(B6&gt;C6,B7&gt;C7),1,0)*2+IF(AND(B6&lt;C6,B7&lt;C7),1,0)*IF(AND(B6=0,B7=0),0,1)+IF(D6&gt;E6,1,0)*2+IF(D6&lt;E6,1,0)*1</f>
        <v>2</v>
      </c>
      <c r="E7" s="227"/>
      <c r="F7" s="250"/>
      <c r="G7" s="250"/>
      <c r="H7" s="250"/>
      <c r="I7" s="250"/>
      <c r="J7" s="13">
        <v>15</v>
      </c>
      <c r="K7" s="14">
        <v>0</v>
      </c>
      <c r="L7" s="263">
        <f>IF(AND(J6=0,J7=0),0,1)*0+IF(AND(J6&gt;K6,J7&gt;K7),1,0)*2+IF(AND(J6&lt;K6,J7&lt;K7),1,0)*IF(AND(J6=0,J7=0),0,1)+IF(L6&gt;M6,1,0)*2+IF(L6&lt;M6,1,0)*1</f>
        <v>2</v>
      </c>
      <c r="M7" s="263"/>
      <c r="N7" s="13">
        <v>15</v>
      </c>
      <c r="O7" s="14">
        <v>5</v>
      </c>
      <c r="P7" s="226">
        <f>IF(AND(N6=0,N7=0),0,1)*0+IF(AND(N6&gt;O6,N7&gt;O7),1,0)*2+IF(AND(N6&lt;O6,N7&lt;O7),1,0)*IF(AND(N6=0,N7=0),0,1)+IF(P6&gt;Q6,1,0)*2+IF(P6&lt;Q6,1,0)*1</f>
        <v>2</v>
      </c>
      <c r="Q7" s="227"/>
      <c r="R7" s="252"/>
      <c r="S7" s="248"/>
      <c r="T7" s="254"/>
      <c r="U7" s="256"/>
      <c r="W7" s="249"/>
      <c r="X7" s="224"/>
      <c r="Y7" s="224"/>
      <c r="Z7" s="225"/>
    </row>
    <row r="8" spans="1:26" ht="16.5" customHeight="1" thickTop="1" thickBot="1" x14ac:dyDescent="0.3">
      <c r="A8" s="228" t="s">
        <v>42</v>
      </c>
      <c r="B8" s="7">
        <f>K4</f>
        <v>0</v>
      </c>
      <c r="C8" s="15">
        <f>J4</f>
        <v>15</v>
      </c>
      <c r="D8" s="16"/>
      <c r="E8" s="128"/>
      <c r="F8" s="17">
        <f>K6</f>
        <v>0</v>
      </c>
      <c r="G8" s="18">
        <f>J6</f>
        <v>15</v>
      </c>
      <c r="H8" s="19"/>
      <c r="I8" s="129"/>
      <c r="J8" s="230"/>
      <c r="K8" s="231"/>
      <c r="L8" s="231"/>
      <c r="M8" s="232"/>
      <c r="N8" s="10">
        <v>0</v>
      </c>
      <c r="O8" s="8">
        <v>15</v>
      </c>
      <c r="P8" s="9"/>
      <c r="Q8" s="126"/>
      <c r="R8" s="347">
        <f>P9+H9+D9</f>
        <v>0</v>
      </c>
      <c r="S8" s="345">
        <f>H8+F8+F9+D8+B8+B9+N8+N9+P8</f>
        <v>0</v>
      </c>
      <c r="T8" s="253">
        <f>I8+G8+G9+E8+C8+C9+O9+O8+Q8</f>
        <v>90</v>
      </c>
      <c r="U8" s="255"/>
      <c r="W8" s="238">
        <f>IF(B8&gt;C8,1,0)+IF(B9&gt;C9,1,0)+IF(D8&gt;E8,1,0)+IF(F8&gt;G8,1,0)+IF(F9&gt;G9,1,0)+IF(H8&gt;I8,1,0)+IF(N8&gt;O8,1,0)+IF(N9&gt;O9,1,0)+IF(P8&gt;Q8,1,0)</f>
        <v>0</v>
      </c>
      <c r="X8" s="224">
        <f>IF(B8&lt;C8,1,0)+IF(B9&lt;C9,1,0)+IF(D8&lt;E8,1,0)+IF(F8&lt;G8,1,0)+IF(F9&lt;G9,1,0)+IF(H8&lt;I8,1,0)+IF(N8&lt;O8,1,0)+IF(N9&lt;O9,1,0)+IF(P8&lt;Q8,1,0)</f>
        <v>6</v>
      </c>
      <c r="Y8" s="224">
        <f t="shared" ref="Y8" si="2">W8/X8</f>
        <v>0</v>
      </c>
      <c r="Z8" s="225">
        <f t="shared" ref="Z8" si="3">S8/T8</f>
        <v>0</v>
      </c>
    </row>
    <row r="9" spans="1:26" ht="15.75" customHeight="1" thickBot="1" x14ac:dyDescent="0.3">
      <c r="A9" s="244"/>
      <c r="B9" s="20">
        <f>K5</f>
        <v>0</v>
      </c>
      <c r="C9" s="21">
        <f>J5</f>
        <v>15</v>
      </c>
      <c r="D9" s="226">
        <f>IF(AND(B8=0,B9=0),0,1)*0+IF(AND(B8&gt;C8,B9&gt;C9),1,0)*2+IF(AND(B8&lt;C8,B9&lt;C9),1,0)*IF(AND(B8=0,B9=0),0,1)+IF(D8&gt;E8,1,0)*2+IF(D8&lt;E8,1,0)*1</f>
        <v>0</v>
      </c>
      <c r="E9" s="227"/>
      <c r="F9" s="22">
        <f>K7</f>
        <v>0</v>
      </c>
      <c r="G9" s="23">
        <f>J7</f>
        <v>15</v>
      </c>
      <c r="H9" s="226">
        <f>IF(AND(F8=0,F9=0),0,1)*0+IF(AND(F8&gt;G8,F9&gt;G9),1,0)*2+IF(AND(F8&lt;G8,F9&lt;G9),1,0)*IF(AND(F8=0,F9=0),0,1)+IF(H8&gt;I8,1,0)*2+IF(H8&lt;I8,1,0)*1</f>
        <v>0</v>
      </c>
      <c r="I9" s="227"/>
      <c r="J9" s="245"/>
      <c r="K9" s="246"/>
      <c r="L9" s="246"/>
      <c r="M9" s="247"/>
      <c r="N9" s="13">
        <v>0</v>
      </c>
      <c r="O9" s="14">
        <v>15</v>
      </c>
      <c r="P9" s="226">
        <f>IF(AND(N8=0,N9=0),0,1)*0+IF(AND(N8&gt;O8,N9&gt;O9),1,0)*2+IF(AND(N8&lt;O8,N9&lt;O9),1,0)*IF(AND(N8=0,N9=0),0,1)+IF(P8&gt;Q8,1,0)*2+IF(P8&lt;Q8,1,0)*1</f>
        <v>0</v>
      </c>
      <c r="Q9" s="227"/>
      <c r="R9" s="348"/>
      <c r="S9" s="346"/>
      <c r="T9" s="254"/>
      <c r="U9" s="256"/>
      <c r="W9" s="249"/>
      <c r="X9" s="224"/>
      <c r="Y9" s="224"/>
      <c r="Z9" s="225"/>
    </row>
    <row r="10" spans="1:26" ht="16.5" customHeight="1" thickTop="1" thickBot="1" x14ac:dyDescent="0.3">
      <c r="A10" s="228" t="s">
        <v>20</v>
      </c>
      <c r="B10" s="7">
        <f>O4</f>
        <v>5</v>
      </c>
      <c r="C10" s="15">
        <f>N4</f>
        <v>15</v>
      </c>
      <c r="D10" s="16"/>
      <c r="E10" s="128"/>
      <c r="F10" s="17">
        <f>O6</f>
        <v>12</v>
      </c>
      <c r="G10" s="18">
        <f>N6</f>
        <v>15</v>
      </c>
      <c r="H10" s="19"/>
      <c r="I10" s="129"/>
      <c r="J10" s="10">
        <f>O8</f>
        <v>15</v>
      </c>
      <c r="K10" s="8">
        <f>N8</f>
        <v>0</v>
      </c>
      <c r="L10" s="9"/>
      <c r="M10" s="126"/>
      <c r="N10" s="230"/>
      <c r="O10" s="231"/>
      <c r="P10" s="231"/>
      <c r="Q10" s="232"/>
      <c r="R10" s="251">
        <f>H11+D11+L11</f>
        <v>4</v>
      </c>
      <c r="S10" s="236">
        <f>J10+J11+L10+B10+B11+D10+F10+F11+H10</f>
        <v>61</v>
      </c>
      <c r="T10" s="253">
        <f>K11+K10+M10+C11+C10+E10+I10+G10+G11</f>
        <v>60</v>
      </c>
      <c r="U10" s="255" t="s">
        <v>182</v>
      </c>
      <c r="W10" s="238">
        <f>IF(B10&gt;C10,1,0)+IF(B11&gt;C11,1,0)+IF(D10&gt;E10,1,0)+IF(F10&gt;G10,1,0)+IF(F11&gt;G11,1,0)+IF(H10&gt;I10,1,0)+IF(J10&gt;K10,1,0)+IF(J11&gt;K11,1,0)+IF(L10&gt;M10,1,0)</f>
        <v>2</v>
      </c>
      <c r="X10" s="224">
        <f>IF(B10&lt;C10,1,0)+IF(B11&lt;C11,1,0)+IF(D10&lt;E10,1,0)+IF(F10&lt;G10,1,0)+IF(F11&lt;G11,1,0)+IF(H10&lt;I10,1,0)+IF(J10&lt;K10,1,0)+IF(J11&lt;K11,1,0)+IF(L10&lt;M10,1,0)</f>
        <v>4</v>
      </c>
      <c r="Y10" s="224">
        <f t="shared" ref="Y10" si="4">W10/X10</f>
        <v>0.5</v>
      </c>
      <c r="Z10" s="225">
        <f t="shared" ref="Z10" si="5">S10/T10</f>
        <v>1.0166666666666666</v>
      </c>
    </row>
    <row r="11" spans="1:26" ht="15.75" customHeight="1" thickBot="1" x14ac:dyDescent="0.3">
      <c r="A11" s="229"/>
      <c r="B11" s="24">
        <f>O5</f>
        <v>9</v>
      </c>
      <c r="C11" s="25">
        <f>N5</f>
        <v>15</v>
      </c>
      <c r="D11" s="242">
        <f>IF(AND(B10=0,B11=0),0,1)*0+IF(AND(B10&gt;C10,B11&gt;C11),1,0)*2+IF(AND(B10&lt;C10,B11&lt;C11),1,0)*IF(AND(B10=0,B11=0),0,1)+IF(D10&gt;E10,1,0)*2+IF(D10&lt;E10,1,0)*1</f>
        <v>1</v>
      </c>
      <c r="E11" s="243"/>
      <c r="F11" s="26">
        <f>O7</f>
        <v>5</v>
      </c>
      <c r="G11" s="27">
        <f>N7</f>
        <v>15</v>
      </c>
      <c r="H11" s="242">
        <f>IF(AND(F10=0,F11=0),0,1)*0+IF(AND(F10&gt;G10,F11&gt;G11),1,0)*2+IF(AND(F10&lt;G10,F11&lt;G11),1,0)*IF(AND(F10=0,F11=0),0,1)+IF(H10&gt;I10,1,0)*2+IF(H10&lt;I10,1,0)*1</f>
        <v>1</v>
      </c>
      <c r="I11" s="243"/>
      <c r="J11" s="28">
        <f>O9</f>
        <v>15</v>
      </c>
      <c r="K11" s="26">
        <f>N9</f>
        <v>0</v>
      </c>
      <c r="L11" s="242">
        <f>IF(AND(J10=0,J11=0),0,1)*0+IF(AND(J10&gt;K10,J11&gt;K11),1,0)*2+IF(AND(J10&lt;K10,J11&lt;K11),1,0)*IF(AND(J10=0,J11=0),0,1)+IF(L10&gt;M10,1,0)*2+IF(L10&lt;M10,1,0)*1</f>
        <v>2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</sheetData>
  <mergeCells count="58">
    <mergeCell ref="A1:X1"/>
    <mergeCell ref="B3:E3"/>
    <mergeCell ref="F3:I3"/>
    <mergeCell ref="J3:M3"/>
    <mergeCell ref="N3:Q3"/>
    <mergeCell ref="S3:T3"/>
    <mergeCell ref="Z4:Z5"/>
    <mergeCell ref="A6:A7"/>
    <mergeCell ref="F6:I7"/>
    <mergeCell ref="A4:A5"/>
    <mergeCell ref="B4:E5"/>
    <mergeCell ref="S4:S5"/>
    <mergeCell ref="W4:W5"/>
    <mergeCell ref="X4:X5"/>
    <mergeCell ref="X6:X7"/>
    <mergeCell ref="H5:I5"/>
    <mergeCell ref="L5:M5"/>
    <mergeCell ref="P5:Q5"/>
    <mergeCell ref="R6:R7"/>
    <mergeCell ref="T6:T7"/>
    <mergeCell ref="R4:R5"/>
    <mergeCell ref="T4:T5"/>
    <mergeCell ref="Y6:Y7"/>
    <mergeCell ref="U4:U5"/>
    <mergeCell ref="Y4:Y5"/>
    <mergeCell ref="Z6:Z7"/>
    <mergeCell ref="D9:E9"/>
    <mergeCell ref="P9:Q9"/>
    <mergeCell ref="D7:E7"/>
    <mergeCell ref="X8:X9"/>
    <mergeCell ref="Y8:Y9"/>
    <mergeCell ref="Z8:Z9"/>
    <mergeCell ref="R8:R9"/>
    <mergeCell ref="T8:T9"/>
    <mergeCell ref="U8:U9"/>
    <mergeCell ref="U6:U7"/>
    <mergeCell ref="L7:M7"/>
    <mergeCell ref="P7:Q7"/>
    <mergeCell ref="A8:A9"/>
    <mergeCell ref="J8:M9"/>
    <mergeCell ref="S8:S9"/>
    <mergeCell ref="W8:W9"/>
    <mergeCell ref="S6:S7"/>
    <mergeCell ref="W6:W7"/>
    <mergeCell ref="H9:I9"/>
    <mergeCell ref="A10:A11"/>
    <mergeCell ref="N10:Q11"/>
    <mergeCell ref="S10:S11"/>
    <mergeCell ref="W10:W11"/>
    <mergeCell ref="X10:X11"/>
    <mergeCell ref="D11:E11"/>
    <mergeCell ref="L11:M11"/>
    <mergeCell ref="Y10:Y11"/>
    <mergeCell ref="Z10:Z11"/>
    <mergeCell ref="H11:I11"/>
    <mergeCell ref="R10:R11"/>
    <mergeCell ref="T10:T11"/>
    <mergeCell ref="U10:U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showZeros="0" workbookViewId="0">
      <selection activeCell="W21" sqref="W20:W21"/>
    </sheetView>
  </sheetViews>
  <sheetFormatPr defaultRowHeight="15" x14ac:dyDescent="0.25"/>
  <cols>
    <col min="1" max="1" width="23.140625" customWidth="1"/>
    <col min="2" max="2" width="4.5703125" customWidth="1"/>
    <col min="3" max="3" width="4.28515625" customWidth="1"/>
    <col min="4" max="4" width="4.140625" customWidth="1"/>
    <col min="5" max="5" width="3.85546875" customWidth="1"/>
    <col min="6" max="6" width="4.28515625" customWidth="1"/>
    <col min="7" max="7" width="4.140625" customWidth="1"/>
    <col min="8" max="8" width="4" customWidth="1"/>
    <col min="9" max="9" width="4.140625" customWidth="1"/>
    <col min="10" max="10" width="4" customWidth="1"/>
    <col min="11" max="11" width="3.85546875" customWidth="1"/>
    <col min="12" max="12" width="4.28515625" customWidth="1"/>
    <col min="13" max="13" width="4" customWidth="1"/>
    <col min="14" max="14" width="4.140625" customWidth="1"/>
    <col min="15" max="15" width="4" customWidth="1"/>
    <col min="16" max="16" width="4.140625" customWidth="1"/>
    <col min="17" max="17" width="4" customWidth="1"/>
    <col min="18" max="18" width="7.5703125" customWidth="1"/>
    <col min="19" max="19" width="5.28515625" customWidth="1"/>
    <col min="20" max="20" width="5" customWidth="1"/>
    <col min="21" max="21" width="8.28515625" customWidth="1"/>
    <col min="22" max="22" width="12.42578125" customWidth="1"/>
    <col min="23" max="23" width="8.28515625" customWidth="1"/>
    <col min="24" max="26" width="9.7109375" customWidth="1"/>
    <col min="27" max="27" width="10" customWidth="1"/>
  </cols>
  <sheetData>
    <row r="1" spans="1:26" ht="48" customHeight="1" x14ac:dyDescent="0.25">
      <c r="A1" s="264" t="s">
        <v>126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4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228" t="s">
        <v>148</v>
      </c>
      <c r="B4" s="257"/>
      <c r="C4" s="258"/>
      <c r="D4" s="258"/>
      <c r="E4" s="259"/>
      <c r="F4" s="202">
        <v>9</v>
      </c>
      <c r="G4" s="203">
        <v>15</v>
      </c>
      <c r="H4" s="204"/>
      <c r="I4" s="205"/>
      <c r="J4" s="202">
        <v>15</v>
      </c>
      <c r="K4" s="206">
        <v>17</v>
      </c>
      <c r="L4" s="204">
        <v>10</v>
      </c>
      <c r="M4" s="207">
        <v>12</v>
      </c>
      <c r="N4" s="202">
        <v>15</v>
      </c>
      <c r="O4" s="206">
        <v>9</v>
      </c>
      <c r="P4" s="204">
        <v>8</v>
      </c>
      <c r="Q4" s="207">
        <v>11</v>
      </c>
      <c r="R4" s="251">
        <f>P5+L5+H5</f>
        <v>3</v>
      </c>
      <c r="S4" s="236">
        <f>J4+J5+L4+N4+N5+P4+H4+F4+F5</f>
        <v>98</v>
      </c>
      <c r="T4" s="253">
        <f>K5+K4+M4+O5+O4+Q4+I4+G4+G5</f>
        <v>99</v>
      </c>
      <c r="U4" s="255" t="s">
        <v>183</v>
      </c>
      <c r="W4" s="238">
        <f>IF(F4&gt;G4,1,0)+IF(F5&gt;G5,1,0)+IF(H4&gt;I4,1,0)+IF(J4&gt;K4,1,0)+IF(J5&gt;K5,1,0)+IF(L4&gt;M4,1,0)+IF(N4&gt;O4,1,0)+IF(N5&gt;O5,1,0)+IF(P4&gt;Q4,1,0)</f>
        <v>2</v>
      </c>
      <c r="X4" s="224">
        <f>IF(F4&lt;G4,1,0)+IF(F5&lt;G5,1,0)+IF(H4&lt;I4,1,0)+IF(J4&lt;K4,1,0)+IF(J5&lt;K5,1,0)+IF(L4&lt;M4,1,0)+IF(N4&lt;O4,1,0)+IF(N5&lt;O5,1,0)+IF(P4&lt;Q4,1,0)</f>
        <v>6</v>
      </c>
      <c r="Y4" s="224">
        <f>W4/X4</f>
        <v>0.33333333333333331</v>
      </c>
      <c r="Z4" s="225">
        <f>S4/T4</f>
        <v>0.98989898989898994</v>
      </c>
    </row>
    <row r="5" spans="1:26" ht="15.75" customHeight="1" thickBot="1" x14ac:dyDescent="0.3">
      <c r="A5" s="244"/>
      <c r="B5" s="260"/>
      <c r="C5" s="261"/>
      <c r="D5" s="261"/>
      <c r="E5" s="262"/>
      <c r="F5" s="208">
        <v>13</v>
      </c>
      <c r="G5" s="209">
        <v>15</v>
      </c>
      <c r="H5" s="277">
        <f>IF(AND(F4=0,F5=0),0,1)*0+IF(AND(F4&gt;G4,F5&gt;G5),1,0)*2+IF(AND(F4&lt;G4,F5&lt;G5),1,0)*IF(AND(F4=0,F5=0),0,1)+IF(H4&gt;I4,1,0)*2+IF(H4&lt;I4,1,0)*1</f>
        <v>1</v>
      </c>
      <c r="I5" s="278"/>
      <c r="J5" s="208">
        <v>15</v>
      </c>
      <c r="K5" s="209">
        <v>5</v>
      </c>
      <c r="L5" s="277">
        <f>IF(AND(J4=0,J5=0),0,1)*0+IF(AND(J4&gt;K4,J5&gt;K5),1,0)*2+IF(AND(J4&lt;K4,J5&lt;K5),1,0)*IF(AND(J4=0,J5=0),0,1)+IF(L4&gt;M4,1,0)*2+IF(L4&lt;M4,1,0)*1</f>
        <v>1</v>
      </c>
      <c r="M5" s="278"/>
      <c r="N5" s="208">
        <v>13</v>
      </c>
      <c r="O5" s="209">
        <v>15</v>
      </c>
      <c r="P5" s="277">
        <f>IF(AND(N4=0,N5=0),0,1)*0+IF(AND(N4&gt;O4,N5&gt;O5),1,0)*2+IF(AND(N4&lt;O4,N5&lt;O5),1,0)*IF(AND(N4=0,N5=0),0,1)+IF(P4&gt;Q4,1,0)*2+IF(P4&lt;Q4,1,0)*1</f>
        <v>1</v>
      </c>
      <c r="Q5" s="278"/>
      <c r="R5" s="252"/>
      <c r="S5" s="248"/>
      <c r="T5" s="254"/>
      <c r="U5" s="256"/>
      <c r="W5" s="249"/>
      <c r="X5" s="224"/>
      <c r="Y5" s="224"/>
      <c r="Z5" s="225"/>
    </row>
    <row r="6" spans="1:26" ht="16.5" customHeight="1" thickTop="1" thickBot="1" x14ac:dyDescent="0.3">
      <c r="A6" s="228" t="s">
        <v>41</v>
      </c>
      <c r="B6" s="3">
        <f>G4</f>
        <v>15</v>
      </c>
      <c r="C6" s="4">
        <f>F4</f>
        <v>9</v>
      </c>
      <c r="D6" s="5">
        <f>I4</f>
        <v>0</v>
      </c>
      <c r="E6" s="6">
        <f>H4</f>
        <v>0</v>
      </c>
      <c r="F6" s="279"/>
      <c r="G6" s="280"/>
      <c r="H6" s="280"/>
      <c r="I6" s="281"/>
      <c r="J6" s="210">
        <v>14</v>
      </c>
      <c r="K6" s="211">
        <v>16</v>
      </c>
      <c r="L6" s="212">
        <v>10</v>
      </c>
      <c r="M6" s="213">
        <v>12</v>
      </c>
      <c r="N6" s="214">
        <v>15</v>
      </c>
      <c r="O6" s="211">
        <v>13</v>
      </c>
      <c r="P6" s="223"/>
      <c r="Q6" s="213"/>
      <c r="R6" s="251">
        <f>P7+L7+D7</f>
        <v>5</v>
      </c>
      <c r="S6" s="236">
        <f>J6+J7+L6+N6+N7+P6+D6+B6+B7</f>
        <v>99</v>
      </c>
      <c r="T6" s="253">
        <f>K7+K6+M6+O7+O6+Q6+E6+C6+C7</f>
        <v>86</v>
      </c>
      <c r="U6" s="255" t="s">
        <v>181</v>
      </c>
      <c r="W6" s="238">
        <f>IF(B6&gt;C6,1,0)+IF(B7&gt;C7,1,0)+IF(D6&gt;E6,1,0)+IF(J6&gt;K6,1,0)+IF(J7&gt;K7,1,0)+IF(L6&gt;M6,1,0)+IF(N6&gt;O6,1,0)+IF(N7&gt;O7,1,0)+IF(P6&gt;Q6,1,0)</f>
        <v>5</v>
      </c>
      <c r="X6" s="224">
        <f>IF(B6&lt;C6,1,0)+IF(B7&lt;C7,1,0)+IF(D6&lt;E6,1,0)+IF(J6&lt;K6,1,0)+IF(J7&lt;K7,1,0)+IF(L6&lt;M6,1,0)+IF(N6&lt;O6,1,0)+IF(N7&lt;O7,1,0)+IF(P6&lt;Q6,1,0)</f>
        <v>2</v>
      </c>
      <c r="Y6" s="224">
        <f t="shared" ref="Y6" si="0">W6/X6</f>
        <v>2.5</v>
      </c>
      <c r="Z6" s="225">
        <f t="shared" ref="Z6" si="1">S6/T6</f>
        <v>1.1511627906976745</v>
      </c>
    </row>
    <row r="7" spans="1:26" ht="15.75" customHeight="1" thickBot="1" x14ac:dyDescent="0.3">
      <c r="A7" s="244"/>
      <c r="B7" s="11">
        <f>G5</f>
        <v>15</v>
      </c>
      <c r="C7" s="12">
        <f>F5</f>
        <v>13</v>
      </c>
      <c r="D7" s="226">
        <f>IF(AND(B6=0,B7=0),0,1)*0+IF(AND(B6&gt;C6,B7&gt;C7),1,0)*2+IF(AND(B6&lt;C6,B7&lt;C7),1,0)*IF(AND(B6=0,B7=0),0,1)+IF(D6&gt;E6,1,0)*2+IF(D6&lt;E6,1,0)*1</f>
        <v>2</v>
      </c>
      <c r="E7" s="227"/>
      <c r="F7" s="282"/>
      <c r="G7" s="283"/>
      <c r="H7" s="283"/>
      <c r="I7" s="284"/>
      <c r="J7" s="215">
        <v>15</v>
      </c>
      <c r="K7" s="216">
        <v>12</v>
      </c>
      <c r="L7" s="277">
        <f>IF(AND(J6=0,J7=0),0,1)*0+IF(AND(J6&gt;K6,J7&gt;K7),1,0)*2+IF(AND(J6&lt;K6,J7&lt;K7),1,0)*IF(AND(J6=0,J7=0),0,1)+IF(L6&gt;M6,1,0)*2+IF(L6&lt;M6,1,0)*1</f>
        <v>1</v>
      </c>
      <c r="M7" s="278"/>
      <c r="N7" s="215">
        <v>15</v>
      </c>
      <c r="O7" s="216">
        <v>11</v>
      </c>
      <c r="P7" s="277">
        <f>IF(AND(N6=0,N7=0),0,1)*0+IF(AND(N6&gt;O6,N7&gt;O7),1,0)*2+IF(AND(N6&lt;O6,N7&lt;O7),1,0)*IF(AND(N6=0,N7=0),0,1)+IF(P6&gt;Q6,1,0)*2+IF(P6&lt;Q6,1,0)*1</f>
        <v>2</v>
      </c>
      <c r="Q7" s="278"/>
      <c r="R7" s="252"/>
      <c r="S7" s="248"/>
      <c r="T7" s="254"/>
      <c r="U7" s="256"/>
      <c r="W7" s="249"/>
      <c r="X7" s="224"/>
      <c r="Y7" s="224"/>
      <c r="Z7" s="225"/>
    </row>
    <row r="8" spans="1:26" ht="16.5" customHeight="1" thickTop="1" thickBot="1" x14ac:dyDescent="0.3">
      <c r="A8" s="228" t="s">
        <v>39</v>
      </c>
      <c r="B8" s="7">
        <f>K4</f>
        <v>17</v>
      </c>
      <c r="C8" s="15">
        <f>J4</f>
        <v>15</v>
      </c>
      <c r="D8" s="16">
        <f>M4</f>
        <v>12</v>
      </c>
      <c r="E8" s="128">
        <f>L4</f>
        <v>10</v>
      </c>
      <c r="F8" s="217">
        <f>K6</f>
        <v>16</v>
      </c>
      <c r="G8" s="218">
        <f>J6</f>
        <v>14</v>
      </c>
      <c r="H8" s="219">
        <f>M6</f>
        <v>12</v>
      </c>
      <c r="I8" s="220">
        <f>L6</f>
        <v>10</v>
      </c>
      <c r="J8" s="279"/>
      <c r="K8" s="280"/>
      <c r="L8" s="280"/>
      <c r="M8" s="281"/>
      <c r="N8" s="214">
        <v>15</v>
      </c>
      <c r="O8" s="211">
        <v>9</v>
      </c>
      <c r="P8" s="212">
        <v>13</v>
      </c>
      <c r="Q8" s="213">
        <v>11</v>
      </c>
      <c r="R8" s="251">
        <f>P9+H9+D9</f>
        <v>6</v>
      </c>
      <c r="S8" s="236">
        <f>H8+F8+F9+D8+B8+B9+N8+N9+P8</f>
        <v>114</v>
      </c>
      <c r="T8" s="253">
        <f>I8+G8+G9+E8+C8+C9+O9+O8+Q8</f>
        <v>114</v>
      </c>
      <c r="U8" s="255" t="s">
        <v>180</v>
      </c>
      <c r="W8" s="238">
        <f>IF(B8&gt;C8,1,0)+IF(B9&gt;C9,1,0)+IF(D8&gt;E8,1,0)+IF(F8&gt;G8,1,0)+IF(F9&gt;G9,1,0)+IF(H8&gt;I8,1,0)+IF(N8&gt;O8,1,0)+IF(N9&gt;O9,1,0)+IF(P8&gt;Q8,1,0)</f>
        <v>6</v>
      </c>
      <c r="X8" s="224">
        <f>IF(B8&lt;C8,1,0)+IF(B9&lt;C9,1,0)+IF(D8&lt;E8,1,0)+IF(F8&lt;G8,1,0)+IF(F9&lt;G9,1,0)+IF(H8&lt;I8,1,0)+IF(N8&lt;O8,1,0)+IF(N9&lt;O9,1,0)+IF(P8&lt;Q8,1,0)</f>
        <v>3</v>
      </c>
      <c r="Y8" s="224">
        <f t="shared" ref="Y8" si="2">W8/X8</f>
        <v>2</v>
      </c>
      <c r="Z8" s="225">
        <f t="shared" ref="Z8" si="3">S8/T8</f>
        <v>1</v>
      </c>
    </row>
    <row r="9" spans="1:26" ht="15.75" customHeight="1" thickBot="1" x14ac:dyDescent="0.3">
      <c r="A9" s="244"/>
      <c r="B9" s="20">
        <f>K5</f>
        <v>5</v>
      </c>
      <c r="C9" s="21">
        <f>J5</f>
        <v>15</v>
      </c>
      <c r="D9" s="226">
        <f>IF(AND(B8=0,B9=0),0,1)*0+IF(AND(B8&gt;C8,B9&gt;C9),1,0)*2+IF(AND(B8&lt;C8,B9&lt;C9),1,0)*IF(AND(B8=0,B9=0),0,1)+IF(D8&gt;E8,1,0)*2+IF(D8&lt;E8,1,0)*1</f>
        <v>2</v>
      </c>
      <c r="E9" s="227"/>
      <c r="F9" s="221">
        <f>K7</f>
        <v>12</v>
      </c>
      <c r="G9" s="222">
        <f>J7</f>
        <v>15</v>
      </c>
      <c r="H9" s="277">
        <f>IF(AND(F8=0,F9=0),0,1)*0+IF(AND(F8&gt;G8,F9&gt;G9),1,0)*2+IF(AND(F8&lt;G8,F9&lt;G9),1,0)*IF(AND(F8=0,F9=0),0,1)+IF(H8&gt;I8,1,0)*2+IF(H8&lt;I8,1,0)*1</f>
        <v>2</v>
      </c>
      <c r="I9" s="278"/>
      <c r="J9" s="282"/>
      <c r="K9" s="283"/>
      <c r="L9" s="283"/>
      <c r="M9" s="284"/>
      <c r="N9" s="215">
        <v>12</v>
      </c>
      <c r="O9" s="216">
        <v>15</v>
      </c>
      <c r="P9" s="277">
        <f>IF(AND(N8=0,N9=0),0,1)*0+IF(AND(N8&gt;O8,N9&gt;O9),1,0)*2+IF(AND(N8&lt;O8,N9&lt;O9),1,0)*IF(AND(N8=0,N9=0),0,1)+IF(P8&gt;Q8,1,0)*2+IF(P8&lt;Q8,1,0)*1</f>
        <v>2</v>
      </c>
      <c r="Q9" s="278"/>
      <c r="R9" s="252"/>
      <c r="S9" s="248"/>
      <c r="T9" s="254"/>
      <c r="U9" s="256"/>
      <c r="W9" s="249"/>
      <c r="X9" s="224"/>
      <c r="Y9" s="224"/>
      <c r="Z9" s="225"/>
    </row>
    <row r="10" spans="1:26" ht="16.5" customHeight="1" thickTop="1" thickBot="1" x14ac:dyDescent="0.3">
      <c r="A10" s="228" t="s">
        <v>27</v>
      </c>
      <c r="B10" s="7">
        <f>O4</f>
        <v>9</v>
      </c>
      <c r="C10" s="15">
        <f>N4</f>
        <v>15</v>
      </c>
      <c r="D10" s="16">
        <f>Q4</f>
        <v>11</v>
      </c>
      <c r="E10" s="128">
        <f>P4</f>
        <v>8</v>
      </c>
      <c r="F10" s="17">
        <f>O6</f>
        <v>13</v>
      </c>
      <c r="G10" s="18">
        <f>N6</f>
        <v>15</v>
      </c>
      <c r="H10" s="19">
        <f>Q6</f>
        <v>0</v>
      </c>
      <c r="I10" s="129">
        <f>P6</f>
        <v>0</v>
      </c>
      <c r="J10" s="10">
        <f>O8</f>
        <v>9</v>
      </c>
      <c r="K10" s="8">
        <f>N8</f>
        <v>15</v>
      </c>
      <c r="L10" s="9">
        <f>Q8</f>
        <v>11</v>
      </c>
      <c r="M10" s="126">
        <f>P8</f>
        <v>13</v>
      </c>
      <c r="N10" s="230"/>
      <c r="O10" s="231"/>
      <c r="P10" s="231"/>
      <c r="Q10" s="232"/>
      <c r="R10" s="251">
        <f>H11+D11+L11</f>
        <v>4</v>
      </c>
      <c r="S10" s="236">
        <f>J10+J11+L10+B10+B11+D10+F10+F11+H10</f>
        <v>94</v>
      </c>
      <c r="T10" s="253">
        <f>K11+K10+M10+C11+C10+E10+I10+G10+G11</f>
        <v>106</v>
      </c>
      <c r="U10" s="255" t="s">
        <v>182</v>
      </c>
      <c r="W10" s="238">
        <f>IF(B10&gt;C10,1,0)+IF(B11&gt;C11,1,0)+IF(D10&gt;E10,1,0)+IF(F10&gt;G10,1,0)+IF(F11&gt;G11,1,0)+IF(H10&gt;I10,1,0)+IF(J10&gt;K10,1,0)+IF(J11&gt;K11,1,0)+IF(L10&gt;M10,1,0)</f>
        <v>3</v>
      </c>
      <c r="X10" s="224">
        <f>IF(B10&lt;C10,1,0)+IF(B11&lt;C11,1,0)+IF(D10&lt;E10,1,0)+IF(F10&lt;G10,1,0)+IF(F11&lt;G11,1,0)+IF(H10&lt;I10,1,0)+IF(J10&lt;K10,1,0)+IF(J11&lt;K11,1,0)+IF(L10&lt;M10,1,0)</f>
        <v>5</v>
      </c>
      <c r="Y10" s="224">
        <f t="shared" ref="Y10" si="4">W10/X10</f>
        <v>0.6</v>
      </c>
      <c r="Z10" s="225">
        <f t="shared" ref="Z10" si="5">S10/T10</f>
        <v>0.8867924528301887</v>
      </c>
    </row>
    <row r="11" spans="1:26" ht="15.75" customHeight="1" thickBot="1" x14ac:dyDescent="0.3">
      <c r="A11" s="229"/>
      <c r="B11" s="24">
        <f>O5</f>
        <v>15</v>
      </c>
      <c r="C11" s="25">
        <f>N5</f>
        <v>13</v>
      </c>
      <c r="D11" s="242">
        <f>IF(AND(B10=0,B11=0),0,1)*0+IF(AND(B10&gt;C10,B11&gt;C11),1,0)*2+IF(AND(B10&lt;C10,B11&lt;C11),1,0)*IF(AND(B10=0,B11=0),0,1)+IF(D10&gt;E10,1,0)*2+IF(D10&lt;E10,1,0)*1</f>
        <v>2</v>
      </c>
      <c r="E11" s="243"/>
      <c r="F11" s="26">
        <f>O7</f>
        <v>11</v>
      </c>
      <c r="G11" s="27">
        <f>N7</f>
        <v>15</v>
      </c>
      <c r="H11" s="242">
        <f>IF(AND(F10=0,F11=0),0,1)*0+IF(AND(F10&gt;G10,F11&gt;G11),1,0)*2+IF(AND(F10&lt;G10,F11&lt;G11),1,0)*IF(AND(F10=0,F11=0),0,1)+IF(H10&gt;I10,1,0)*2+IF(H10&lt;I10,1,0)*1</f>
        <v>1</v>
      </c>
      <c r="I11" s="243"/>
      <c r="J11" s="28">
        <f>O9</f>
        <v>15</v>
      </c>
      <c r="K11" s="26">
        <f>N9</f>
        <v>12</v>
      </c>
      <c r="L11" s="242">
        <f>IF(AND(J10=0,J11=0),0,1)*0+IF(AND(J10&gt;K10,J11&gt;K11),1,0)*2+IF(AND(J10&lt;K10,J11&lt;K11),1,0)*IF(AND(J10=0,J11=0),0,1)+IF(L10&gt;M10,1,0)*2+IF(L10&lt;M10,1,0)*1</f>
        <v>1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</sheetData>
  <mergeCells count="58">
    <mergeCell ref="A1:X1"/>
    <mergeCell ref="B3:E3"/>
    <mergeCell ref="F3:I3"/>
    <mergeCell ref="J3:M3"/>
    <mergeCell ref="N3:Q3"/>
    <mergeCell ref="S3:T3"/>
    <mergeCell ref="Z4:Z5"/>
    <mergeCell ref="A6:A7"/>
    <mergeCell ref="F6:I7"/>
    <mergeCell ref="A4:A5"/>
    <mergeCell ref="B4:E5"/>
    <mergeCell ref="S4:S5"/>
    <mergeCell ref="W4:W5"/>
    <mergeCell ref="X4:X5"/>
    <mergeCell ref="X6:X7"/>
    <mergeCell ref="H5:I5"/>
    <mergeCell ref="L5:M5"/>
    <mergeCell ref="P5:Q5"/>
    <mergeCell ref="R6:R7"/>
    <mergeCell ref="T6:T7"/>
    <mergeCell ref="R4:R5"/>
    <mergeCell ref="T4:T5"/>
    <mergeCell ref="Y6:Y7"/>
    <mergeCell ref="U4:U5"/>
    <mergeCell ref="Y4:Y5"/>
    <mergeCell ref="Z6:Z7"/>
    <mergeCell ref="D9:E9"/>
    <mergeCell ref="P9:Q9"/>
    <mergeCell ref="D7:E7"/>
    <mergeCell ref="X8:X9"/>
    <mergeCell ref="Y8:Y9"/>
    <mergeCell ref="Z8:Z9"/>
    <mergeCell ref="R8:R9"/>
    <mergeCell ref="T8:T9"/>
    <mergeCell ref="U8:U9"/>
    <mergeCell ref="U6:U7"/>
    <mergeCell ref="L7:M7"/>
    <mergeCell ref="P7:Q7"/>
    <mergeCell ref="A8:A9"/>
    <mergeCell ref="J8:M9"/>
    <mergeCell ref="S8:S9"/>
    <mergeCell ref="W8:W9"/>
    <mergeCell ref="S6:S7"/>
    <mergeCell ref="W6:W7"/>
    <mergeCell ref="H9:I9"/>
    <mergeCell ref="A10:A11"/>
    <mergeCell ref="N10:Q11"/>
    <mergeCell ref="S10:S11"/>
    <mergeCell ref="W10:W11"/>
    <mergeCell ref="X10:X11"/>
    <mergeCell ref="D11:E11"/>
    <mergeCell ref="L11:M11"/>
    <mergeCell ref="Y10:Y11"/>
    <mergeCell ref="Z10:Z11"/>
    <mergeCell ref="H11:I11"/>
    <mergeCell ref="R10:R11"/>
    <mergeCell ref="T10:T11"/>
    <mergeCell ref="U10:U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R16" sqref="R16"/>
    </sheetView>
  </sheetViews>
  <sheetFormatPr defaultRowHeight="15" x14ac:dyDescent="0.25"/>
  <cols>
    <col min="1" max="1" width="22" customWidth="1"/>
    <col min="2" max="3" width="4" customWidth="1"/>
    <col min="4" max="4" width="3.7109375" customWidth="1"/>
    <col min="5" max="5" width="3.85546875" customWidth="1"/>
    <col min="6" max="6" width="4" customWidth="1"/>
    <col min="7" max="7" width="3.85546875" customWidth="1"/>
    <col min="8" max="8" width="4.140625" customWidth="1"/>
    <col min="9" max="9" width="4" customWidth="1"/>
    <col min="10" max="11" width="4.140625" customWidth="1"/>
    <col min="12" max="12" width="4.28515625" customWidth="1"/>
    <col min="13" max="13" width="4.42578125" customWidth="1"/>
    <col min="14" max="14" width="4.5703125" customWidth="1"/>
    <col min="15" max="17" width="4.42578125" customWidth="1"/>
    <col min="18" max="18" width="7.42578125" customWidth="1"/>
    <col min="19" max="20" width="5.140625" customWidth="1"/>
    <col min="21" max="21" width="8.28515625" customWidth="1"/>
    <col min="22" max="22" width="15" customWidth="1"/>
    <col min="24" max="24" width="9.85546875" customWidth="1"/>
  </cols>
  <sheetData>
    <row r="1" spans="1:26" ht="44.25" customHeight="1" x14ac:dyDescent="0.25">
      <c r="A1" s="264" t="s">
        <v>127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46.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228" t="s">
        <v>149</v>
      </c>
      <c r="B4" s="257"/>
      <c r="C4" s="258"/>
      <c r="D4" s="258"/>
      <c r="E4" s="259"/>
      <c r="F4" s="202">
        <v>15</v>
      </c>
      <c r="G4" s="203">
        <v>9</v>
      </c>
      <c r="H4" s="204"/>
      <c r="I4" s="205"/>
      <c r="J4" s="202">
        <v>15</v>
      </c>
      <c r="K4" s="206">
        <v>5</v>
      </c>
      <c r="L4" s="204"/>
      <c r="M4" s="207"/>
      <c r="N4" s="202">
        <v>15</v>
      </c>
      <c r="O4" s="206">
        <v>12</v>
      </c>
      <c r="P4" s="204"/>
      <c r="Q4" s="207"/>
      <c r="R4" s="251">
        <f>P5+L5+H5</f>
        <v>6</v>
      </c>
      <c r="S4" s="236">
        <f>J4+J5+L4+N4+N5+P4+H4+F4+F5</f>
        <v>90</v>
      </c>
      <c r="T4" s="253">
        <f>K5+K4+M4+O5+O4+Q4+I4+G4+G5</f>
        <v>43</v>
      </c>
      <c r="U4" s="255" t="s">
        <v>180</v>
      </c>
      <c r="W4" s="238">
        <f>IF(F4&gt;G4,1,0)+IF(F5&gt;G5,1,0)+IF(H4&gt;I4,1,0)+IF(J4&gt;K4,1,0)+IF(J5&gt;K5,1,0)+IF(L4&gt;M4,1,0)+IF(N4&gt;O4,1,0)+IF(N5&gt;O5,1,0)+IF(P4&gt;Q4,1,0)</f>
        <v>6</v>
      </c>
      <c r="X4" s="224">
        <f>IF(F4&lt;G4,1,0)+IF(F5&lt;G5,1,0)+IF(H4&lt;I4,1,0)+IF(J4&lt;K4,1,0)+IF(J5&lt;K5,1,0)+IF(L4&lt;M4,1,0)+IF(N4&lt;O4,1,0)+IF(N5&lt;O5,1,0)+IF(P4&lt;Q4,1,0)</f>
        <v>0</v>
      </c>
      <c r="Y4" s="224" t="e">
        <f>W4/X4</f>
        <v>#DIV/0!</v>
      </c>
      <c r="Z4" s="225">
        <f>S4/T4</f>
        <v>2.0930232558139537</v>
      </c>
    </row>
    <row r="5" spans="1:26" ht="15.75" thickBot="1" x14ac:dyDescent="0.3">
      <c r="A5" s="244"/>
      <c r="B5" s="260"/>
      <c r="C5" s="261"/>
      <c r="D5" s="261"/>
      <c r="E5" s="262"/>
      <c r="F5" s="208">
        <v>15</v>
      </c>
      <c r="G5" s="209">
        <v>7</v>
      </c>
      <c r="H5" s="286">
        <f>IF(AND(F4=0,F5=0),0,1)*0+IF(AND(F4&gt;G4,F5&gt;G5),1,0)*2+IF(AND(F4&lt;G4,F5&lt;G5),1,0)*IF(AND(F4=0,F5=0),0,1)+IF(H4&gt;I4,1,0)*2+IF(H4&lt;I4,1,0)*1</f>
        <v>2</v>
      </c>
      <c r="I5" s="286"/>
      <c r="J5" s="208">
        <v>15</v>
      </c>
      <c r="K5" s="209">
        <v>6</v>
      </c>
      <c r="L5" s="286">
        <f>IF(AND(J4=0,J5=0),0,1)*0+IF(AND(J4&gt;K4,J5&gt;K5),1,0)*2+IF(AND(J4&lt;K4,J5&lt;K5),1,0)*IF(AND(J4=0,J5=0),0,1)+IF(L4&gt;M4,1,0)*2+IF(L4&lt;M4,1,0)*1</f>
        <v>2</v>
      </c>
      <c r="M5" s="286"/>
      <c r="N5" s="208">
        <v>15</v>
      </c>
      <c r="O5" s="209">
        <v>4</v>
      </c>
      <c r="P5" s="286">
        <f>IF(AND(N4=0,N5=0),0,1)*0+IF(AND(N4&gt;O4,N5&gt;O5),1,0)*2+IF(AND(N4&lt;O4,N5&lt;O5),1,0)*IF(AND(N4=0,N5=0),0,1)+IF(P4&gt;Q4,1,0)*2+IF(P4&lt;Q4,1,0)*1</f>
        <v>2</v>
      </c>
      <c r="Q5" s="286"/>
      <c r="R5" s="252"/>
      <c r="S5" s="248"/>
      <c r="T5" s="254"/>
      <c r="U5" s="256"/>
      <c r="W5" s="249"/>
      <c r="X5" s="224"/>
      <c r="Y5" s="224"/>
      <c r="Z5" s="225"/>
    </row>
    <row r="6" spans="1:26" ht="16.5" thickTop="1" thickBot="1" x14ac:dyDescent="0.3">
      <c r="A6" s="228" t="s">
        <v>107</v>
      </c>
      <c r="B6" s="3">
        <f>G4</f>
        <v>9</v>
      </c>
      <c r="C6" s="4">
        <f>F4</f>
        <v>15</v>
      </c>
      <c r="D6" s="5">
        <f>I4</f>
        <v>0</v>
      </c>
      <c r="E6" s="6">
        <f>H4</f>
        <v>0</v>
      </c>
      <c r="F6" s="292"/>
      <c r="G6" s="292"/>
      <c r="H6" s="292"/>
      <c r="I6" s="292"/>
      <c r="J6" s="210">
        <v>15</v>
      </c>
      <c r="K6" s="211">
        <v>12</v>
      </c>
      <c r="L6" s="212">
        <v>8</v>
      </c>
      <c r="M6" s="213">
        <v>11</v>
      </c>
      <c r="N6" s="214">
        <v>15</v>
      </c>
      <c r="O6" s="211">
        <v>10</v>
      </c>
      <c r="P6" s="223">
        <v>12</v>
      </c>
      <c r="Q6" s="213">
        <v>10</v>
      </c>
      <c r="R6" s="251">
        <f>P7+L7+D7</f>
        <v>4</v>
      </c>
      <c r="S6" s="236">
        <f>J6+J7+L6+N6+N7+P6+D6+B6+B7</f>
        <v>88</v>
      </c>
      <c r="T6" s="253">
        <f>K7+K6+M6+O7+O6+Q6+E6+C6+C7</f>
        <v>103</v>
      </c>
      <c r="U6" s="255" t="s">
        <v>182</v>
      </c>
      <c r="W6" s="238">
        <f>IF(B6&gt;C6,1,0)+IF(B7&gt;C7,1,0)+IF(D6&gt;E6,1,0)+IF(J6&gt;K6,1,0)+IF(J7&gt;K7,1,0)+IF(L6&gt;M6,1,0)+IF(N6&gt;O6,1,0)+IF(N7&gt;O7,1,0)+IF(P6&gt;Q6,1,0)</f>
        <v>3</v>
      </c>
      <c r="X6" s="224">
        <f>IF(B6&lt;C6,1,0)+IF(B7&lt;C7,1,0)+IF(D6&lt;E6,1,0)+IF(J6&lt;K6,1,0)+IF(J7&lt;K7,1,0)+IF(L6&lt;M6,1,0)+IF(N6&lt;O6,1,0)+IF(N7&lt;O7,1,0)+IF(P6&lt;Q6,1,0)</f>
        <v>5</v>
      </c>
      <c r="Y6" s="224">
        <f t="shared" ref="Y6" si="0">W6/X6</f>
        <v>0.6</v>
      </c>
      <c r="Z6" s="225">
        <f t="shared" ref="Z6" si="1">S6/T6</f>
        <v>0.85436893203883491</v>
      </c>
    </row>
    <row r="7" spans="1:26" ht="16.5" thickTop="1" thickBot="1" x14ac:dyDescent="0.3">
      <c r="A7" s="244"/>
      <c r="B7" s="11">
        <f>G5</f>
        <v>7</v>
      </c>
      <c r="C7" s="12">
        <f>F5</f>
        <v>15</v>
      </c>
      <c r="D7" s="226">
        <f>IF(AND(B6=0,B7=0),0,1)*0+IF(AND(B6&gt;C6,B7&gt;C7),1,0)*2+IF(AND(B6&lt;C6,B7&lt;C7),1,0)*IF(AND(B6=0,B7=0),0,1)+IF(D6&gt;E6,1,0)*2+IF(D6&lt;E6,1,0)*1</f>
        <v>1</v>
      </c>
      <c r="E7" s="227"/>
      <c r="F7" s="292"/>
      <c r="G7" s="292"/>
      <c r="H7" s="292"/>
      <c r="I7" s="292"/>
      <c r="J7" s="215">
        <v>11</v>
      </c>
      <c r="K7" s="216">
        <v>15</v>
      </c>
      <c r="L7" s="286">
        <f>IF(AND(J6=0,J7=0),0,1)*0+IF(AND(J6&gt;K6,J7&gt;K7),1,0)*2+IF(AND(J6&lt;K6,J7&lt;K7),1,0)*IF(AND(J6=0,J7=0),0,1)+IF(L6&gt;M6,1,0)*2+IF(L6&lt;M6,1,0)*1</f>
        <v>1</v>
      </c>
      <c r="M7" s="286"/>
      <c r="N7" s="215">
        <v>11</v>
      </c>
      <c r="O7" s="216">
        <v>15</v>
      </c>
      <c r="P7" s="286">
        <f>IF(AND(N6=0,N7=0),0,1)*0+IF(AND(N6&gt;O6,N7&gt;O7),1,0)*2+IF(AND(N6&lt;O6,N7&lt;O7),1,0)*IF(AND(N6=0,N7=0),0,1)+IF(P6&gt;Q6,1,0)*2+IF(P6&lt;Q6,1,0)*1</f>
        <v>2</v>
      </c>
      <c r="Q7" s="286"/>
      <c r="R7" s="252"/>
      <c r="S7" s="248"/>
      <c r="T7" s="254"/>
      <c r="U7" s="256"/>
      <c r="W7" s="249"/>
      <c r="X7" s="224"/>
      <c r="Y7" s="224"/>
      <c r="Z7" s="225"/>
    </row>
    <row r="8" spans="1:26" ht="16.5" thickTop="1" thickBot="1" x14ac:dyDescent="0.3">
      <c r="A8" s="228" t="s">
        <v>50</v>
      </c>
      <c r="B8" s="7">
        <f>K4</f>
        <v>5</v>
      </c>
      <c r="C8" s="15">
        <f>J4</f>
        <v>15</v>
      </c>
      <c r="D8" s="16">
        <f>M4</f>
        <v>0</v>
      </c>
      <c r="E8" s="128">
        <f>L4</f>
        <v>0</v>
      </c>
      <c r="F8" s="217">
        <f>K6</f>
        <v>12</v>
      </c>
      <c r="G8" s="218">
        <f>J6</f>
        <v>15</v>
      </c>
      <c r="H8" s="219">
        <f>M6</f>
        <v>11</v>
      </c>
      <c r="I8" s="220">
        <f>L6</f>
        <v>8</v>
      </c>
      <c r="J8" s="292"/>
      <c r="K8" s="292"/>
      <c r="L8" s="292"/>
      <c r="M8" s="292"/>
      <c r="N8" s="214">
        <v>10</v>
      </c>
      <c r="O8" s="211">
        <v>15</v>
      </c>
      <c r="P8" s="212">
        <v>9</v>
      </c>
      <c r="Q8" s="213">
        <v>11</v>
      </c>
      <c r="R8" s="251">
        <f>P9+H9+D9</f>
        <v>4</v>
      </c>
      <c r="S8" s="236">
        <f>H8+F8+F9+D8+B8+B9+N8+N9+P8</f>
        <v>86</v>
      </c>
      <c r="T8" s="253">
        <f>I8+G8+G9+E8+C8+C9+O9+O8+Q8</f>
        <v>106</v>
      </c>
      <c r="U8" s="255" t="s">
        <v>183</v>
      </c>
      <c r="W8" s="238">
        <f>IF(B8&gt;C8,1,0)+IF(B9&gt;C9,1,0)+IF(D8&gt;E8,1,0)+IF(F8&gt;G8,1,0)+IF(F9&gt;G9,1,0)+IF(H8&gt;I8,1,0)+IF(N8&gt;O8,1,0)+IF(N9&gt;O9,1,0)+IF(P8&gt;Q8,1,0)</f>
        <v>3</v>
      </c>
      <c r="X8" s="224">
        <f>IF(B8&lt;C8,1,0)+IF(B9&lt;C9,1,0)+IF(D8&lt;E8,1,0)+IF(F8&lt;G8,1,0)+IF(F9&lt;G9,1,0)+IF(H8&lt;I8,1,0)+IF(N8&lt;O8,1,0)+IF(N9&lt;O9,1,0)+IF(P8&lt;Q8,1,0)</f>
        <v>5</v>
      </c>
      <c r="Y8" s="224">
        <f t="shared" ref="Y8" si="2">W8/X8</f>
        <v>0.6</v>
      </c>
      <c r="Z8" s="225">
        <f t="shared" ref="Z8" si="3">S8/T8</f>
        <v>0.81132075471698117</v>
      </c>
    </row>
    <row r="9" spans="1:26" ht="16.5" thickTop="1" thickBot="1" x14ac:dyDescent="0.3">
      <c r="A9" s="244"/>
      <c r="B9" s="20">
        <f>K5</f>
        <v>6</v>
      </c>
      <c r="C9" s="21">
        <f>J5</f>
        <v>15</v>
      </c>
      <c r="D9" s="226">
        <f>IF(AND(B8=0,B9=0),0,1)*0+IF(AND(B8&gt;C8,B9&gt;C9),1,0)*2+IF(AND(B8&lt;C8,B9&lt;C9),1,0)*IF(AND(B8=0,B9=0),0,1)+IF(D8&gt;E8,1,0)*2+IF(D8&lt;E8,1,0)*1</f>
        <v>1</v>
      </c>
      <c r="E9" s="227"/>
      <c r="F9" s="221">
        <f>K7</f>
        <v>15</v>
      </c>
      <c r="G9" s="222">
        <f>J7</f>
        <v>11</v>
      </c>
      <c r="H9" s="286">
        <f>IF(AND(F8=0,F9=0),0,1)*0+IF(AND(F8&gt;G8,F9&gt;G9),1,0)*2+IF(AND(F8&lt;G8,F9&lt;G9),1,0)*IF(AND(F8=0,F9=0),0,1)+IF(H8&gt;I8,1,0)*2+IF(H8&lt;I8,1,0)*1</f>
        <v>2</v>
      </c>
      <c r="I9" s="286"/>
      <c r="J9" s="292"/>
      <c r="K9" s="292"/>
      <c r="L9" s="292"/>
      <c r="M9" s="292"/>
      <c r="N9" s="215">
        <v>18</v>
      </c>
      <c r="O9" s="216">
        <v>16</v>
      </c>
      <c r="P9" s="286">
        <f>IF(AND(N8=0,N9=0),0,1)*0+IF(AND(N8&gt;O8,N9&gt;O9),1,0)*2+IF(AND(N8&lt;O8,N9&lt;O9),1,0)*IF(AND(N8=0,N9=0),0,1)+IF(P8&gt;Q8,1,0)*2+IF(P8&lt;Q8,1,0)*1</f>
        <v>1</v>
      </c>
      <c r="Q9" s="286"/>
      <c r="R9" s="252"/>
      <c r="S9" s="248"/>
      <c r="T9" s="254"/>
      <c r="U9" s="256"/>
      <c r="W9" s="249"/>
      <c r="X9" s="224"/>
      <c r="Y9" s="224"/>
      <c r="Z9" s="225"/>
    </row>
    <row r="10" spans="1:26" ht="16.5" thickTop="1" thickBot="1" x14ac:dyDescent="0.3">
      <c r="A10" s="228" t="s">
        <v>23</v>
      </c>
      <c r="B10" s="7">
        <f>O4</f>
        <v>12</v>
      </c>
      <c r="C10" s="15">
        <f>N4</f>
        <v>15</v>
      </c>
      <c r="D10" s="16">
        <f>Q4</f>
        <v>0</v>
      </c>
      <c r="E10" s="128">
        <f>P4</f>
        <v>0</v>
      </c>
      <c r="F10" s="17">
        <f>O6</f>
        <v>10</v>
      </c>
      <c r="G10" s="18">
        <f>N6</f>
        <v>15</v>
      </c>
      <c r="H10" s="19">
        <f>Q6</f>
        <v>10</v>
      </c>
      <c r="I10" s="129">
        <f>P6</f>
        <v>12</v>
      </c>
      <c r="J10" s="10">
        <f>O8</f>
        <v>15</v>
      </c>
      <c r="K10" s="8">
        <f>N8</f>
        <v>10</v>
      </c>
      <c r="L10" s="9">
        <f>Q8</f>
        <v>11</v>
      </c>
      <c r="M10" s="126">
        <f>P8</f>
        <v>9</v>
      </c>
      <c r="N10" s="230"/>
      <c r="O10" s="231"/>
      <c r="P10" s="231"/>
      <c r="Q10" s="232"/>
      <c r="R10" s="251">
        <f>H11+D11+L11</f>
        <v>4</v>
      </c>
      <c r="S10" s="236">
        <f>J10+J11+L10+B10+B11+D10+F10+F11+H10</f>
        <v>93</v>
      </c>
      <c r="T10" s="253">
        <f>K11+K10+M10+C11+C10+E10+I10+G10+G11</f>
        <v>105</v>
      </c>
      <c r="U10" s="255" t="s">
        <v>181</v>
      </c>
      <c r="W10" s="238">
        <f>IF(B10&gt;C10,1,0)+IF(B11&gt;C11,1,0)+IF(D10&gt;E10,1,0)+IF(F10&gt;G10,1,0)+IF(F11&gt;G11,1,0)+IF(H10&gt;I10,1,0)+IF(J10&gt;K10,1,0)+IF(J11&gt;K11,1,0)+IF(L10&gt;M10,1,0)</f>
        <v>3</v>
      </c>
      <c r="X10" s="224">
        <f>IF(B10&lt;C10,1,0)+IF(B11&lt;C11,1,0)+IF(D10&lt;E10,1,0)+IF(F10&lt;G10,1,0)+IF(F11&lt;G11,1,0)+IF(H10&lt;I10,1,0)+IF(J10&lt;K10,1,0)+IF(J11&lt;K11,1,0)+IF(L10&lt;M10,1,0)</f>
        <v>5</v>
      </c>
      <c r="Y10" s="224">
        <f t="shared" ref="Y10" si="4">W10/X10</f>
        <v>0.6</v>
      </c>
      <c r="Z10" s="225">
        <f t="shared" ref="Z10" si="5">S10/T10</f>
        <v>0.88571428571428568</v>
      </c>
    </row>
    <row r="11" spans="1:26" ht="15.75" thickBot="1" x14ac:dyDescent="0.3">
      <c r="A11" s="229"/>
      <c r="B11" s="24">
        <f>O5</f>
        <v>4</v>
      </c>
      <c r="C11" s="25">
        <f>N5</f>
        <v>15</v>
      </c>
      <c r="D11" s="242">
        <f>IF(AND(B10=0,B11=0),0,1)*0+IF(AND(B10&gt;C10,B11&gt;C11),1,0)*2+IF(AND(B10&lt;C10,B11&lt;C11),1,0)*IF(AND(B10=0,B11=0),0,1)+IF(D10&gt;E10,1,0)*2+IF(D10&lt;E10,1,0)*1</f>
        <v>1</v>
      </c>
      <c r="E11" s="243"/>
      <c r="F11" s="26">
        <f>O7</f>
        <v>15</v>
      </c>
      <c r="G11" s="27">
        <f>N7</f>
        <v>11</v>
      </c>
      <c r="H11" s="242">
        <f>IF(AND(F10=0,F11=0),0,1)*0+IF(AND(F10&gt;G10,F11&gt;G11),1,0)*2+IF(AND(F10&lt;G10,F11&lt;G11),1,0)*IF(AND(F10=0,F11=0),0,1)+IF(H10&gt;I10,1,0)*2+IF(H10&lt;I10,1,0)*1</f>
        <v>1</v>
      </c>
      <c r="I11" s="243"/>
      <c r="J11" s="28">
        <f>O9</f>
        <v>16</v>
      </c>
      <c r="K11" s="26">
        <f>N9</f>
        <v>18</v>
      </c>
      <c r="L11" s="242">
        <f>IF(AND(J10=0,J11=0),0,1)*0+IF(AND(J10&gt;K10,J11&gt;K11),1,0)*2+IF(AND(J10&lt;K10,J11&lt;K11),1,0)*IF(AND(J10=0,J11=0),0,1)+IF(L10&gt;M10,1,0)*2+IF(L10&lt;M10,1,0)*1</f>
        <v>2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5.75" thickTop="1" x14ac:dyDescent="0.25"/>
    <row r="14" spans="1:26" x14ac:dyDescent="0.25">
      <c r="A14" t="s">
        <v>5</v>
      </c>
    </row>
  </sheetData>
  <mergeCells count="58">
    <mergeCell ref="A1:X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S14" sqref="S14"/>
    </sheetView>
  </sheetViews>
  <sheetFormatPr defaultRowHeight="15" x14ac:dyDescent="0.25"/>
  <cols>
    <col min="1" max="1" width="19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8" width="7.42578125" customWidth="1"/>
    <col min="19" max="19" width="5.140625" customWidth="1"/>
    <col min="20" max="20" width="6" customWidth="1"/>
    <col min="21" max="21" width="7.5703125" customWidth="1"/>
    <col min="22" max="22" width="9.5703125" customWidth="1"/>
    <col min="23" max="23" width="9.140625" customWidth="1"/>
    <col min="24" max="24" width="10" customWidth="1"/>
    <col min="25" max="25" width="10.28515625" customWidth="1"/>
    <col min="26" max="26" width="9.7109375" customWidth="1"/>
    <col min="27" max="27" width="10.28515625" customWidth="1"/>
    <col min="28" max="28" width="9.7109375" customWidth="1"/>
  </cols>
  <sheetData>
    <row r="1" spans="1:26" ht="33.75" customHeight="1" x14ac:dyDescent="0.25">
      <c r="A1" s="264" t="s">
        <v>110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48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228" t="s">
        <v>101</v>
      </c>
      <c r="B4" s="257"/>
      <c r="C4" s="258"/>
      <c r="D4" s="258"/>
      <c r="E4" s="259"/>
      <c r="F4" s="29">
        <v>15</v>
      </c>
      <c r="G4" s="30">
        <v>6</v>
      </c>
      <c r="H4" s="31"/>
      <c r="I4" s="40"/>
      <c r="J4" s="29">
        <v>15</v>
      </c>
      <c r="K4" s="32">
        <v>5</v>
      </c>
      <c r="L4" s="31"/>
      <c r="M4" s="41"/>
      <c r="N4" s="29">
        <v>15</v>
      </c>
      <c r="O4" s="32">
        <v>5</v>
      </c>
      <c r="P4" s="31"/>
      <c r="Q4" s="41"/>
      <c r="R4" s="251">
        <f>P5+L5+H5</f>
        <v>6</v>
      </c>
      <c r="S4" s="236">
        <f>J4+J5+L4+N4+N5+P4+H4+F4+F5</f>
        <v>90</v>
      </c>
      <c r="T4" s="253">
        <f>K5+K4+M4+O5+O4+Q4+I4+G4+G5</f>
        <v>40</v>
      </c>
      <c r="U4" s="255" t="s">
        <v>180</v>
      </c>
      <c r="W4" s="238">
        <f>IF(F4&gt;G4,1,0)+IF(F5&gt;G5,1,0)+IF(H4&gt;I4,1,0)+IF(J4&gt;K4,1,0)+IF(J5&gt;K5,1,0)+IF(L4&gt;M4,1,0)+IF(N4&gt;O4,1,0)+IF(N5&gt;O5,1,0)+IF(P4&gt;Q4,1,0)</f>
        <v>6</v>
      </c>
      <c r="X4" s="224">
        <f>IF(F4&lt;G4,1,0)+IF(F5&lt;G5,1,0)+IF(H4&lt;I4,1,0)+IF(J4&lt;K4,1,0)+IF(J5&lt;K5,1,0)+IF(L4&lt;M4,1,0)+IF(N4&lt;O4,1,0)+IF(N5&lt;O5,1,0)+IF(P4&lt;Q4,1,0)</f>
        <v>0</v>
      </c>
      <c r="Y4" s="224" t="e">
        <f>W4/X4</f>
        <v>#DIV/0!</v>
      </c>
      <c r="Z4" s="225">
        <f>S4/T4</f>
        <v>2.25</v>
      </c>
    </row>
    <row r="5" spans="1:26" ht="15.75" customHeight="1" thickBot="1" x14ac:dyDescent="0.3">
      <c r="A5" s="244"/>
      <c r="B5" s="260"/>
      <c r="C5" s="261"/>
      <c r="D5" s="261"/>
      <c r="E5" s="262"/>
      <c r="F5" s="33">
        <v>15</v>
      </c>
      <c r="G5" s="34">
        <v>12</v>
      </c>
      <c r="H5" s="226">
        <f>IF(AND(F4=0,F5=0),0,1)*0+IF(AND(F4&gt;G4,F5&gt;G5),1,0)*2+IF(AND(F4&lt;G4,F5&lt;G5),1,0)*IF(AND(F4=0,F5=0),0,1)+IF(H4&gt;I4,1,0)*2+IF(H4&lt;I4,1,0)*1</f>
        <v>2</v>
      </c>
      <c r="I5" s="227"/>
      <c r="J5" s="33">
        <v>15</v>
      </c>
      <c r="K5" s="34">
        <v>6</v>
      </c>
      <c r="L5" s="226">
        <f>IF(AND(J4=0,J5=0),0,1)*0+IF(AND(J4&gt;K4,J5&gt;K5),1,0)*2+IF(AND(J4&lt;K4,J5&lt;K5),1,0)*IF(AND(J4=0,J5=0),0,1)+IF(L4&gt;M4,1,0)*2+IF(L4&lt;M4,1,0)*1</f>
        <v>2</v>
      </c>
      <c r="M5" s="227"/>
      <c r="N5" s="33">
        <v>15</v>
      </c>
      <c r="O5" s="34">
        <v>6</v>
      </c>
      <c r="P5" s="226">
        <f>IF(AND(N4=0,N5=0),0,1)*0+IF(AND(N4&gt;O4,N5&gt;O5),1,0)*2+IF(AND(N4&lt;O4,N5&lt;O5),1,0)*IF(AND(N4=0,N5=0),0,1)+IF(P4&gt;Q4,1,0)*2+IF(P4&lt;Q4,1,0)*1</f>
        <v>2</v>
      </c>
      <c r="Q5" s="227"/>
      <c r="R5" s="252"/>
      <c r="S5" s="248"/>
      <c r="T5" s="254"/>
      <c r="U5" s="256"/>
      <c r="W5" s="249"/>
      <c r="X5" s="224"/>
      <c r="Y5" s="224"/>
      <c r="Z5" s="225"/>
    </row>
    <row r="6" spans="1:26" ht="16.5" customHeight="1" thickTop="1" thickBot="1" x14ac:dyDescent="0.3">
      <c r="A6" s="228" t="s">
        <v>93</v>
      </c>
      <c r="B6" s="3">
        <f>G4</f>
        <v>6</v>
      </c>
      <c r="C6" s="4">
        <f>F4</f>
        <v>15</v>
      </c>
      <c r="D6" s="5">
        <f>I4</f>
        <v>0</v>
      </c>
      <c r="E6" s="6">
        <f>H4</f>
        <v>0</v>
      </c>
      <c r="F6" s="230"/>
      <c r="G6" s="231"/>
      <c r="H6" s="231"/>
      <c r="I6" s="232"/>
      <c r="J6" s="7">
        <v>15</v>
      </c>
      <c r="K6" s="8">
        <v>3</v>
      </c>
      <c r="L6" s="9"/>
      <c r="M6" s="126"/>
      <c r="N6" s="10">
        <v>15</v>
      </c>
      <c r="O6" s="8">
        <v>5</v>
      </c>
      <c r="P6" s="127"/>
      <c r="Q6" s="126"/>
      <c r="R6" s="251">
        <f>P7+L7+D7</f>
        <v>5</v>
      </c>
      <c r="S6" s="236">
        <f>J6+J7+L6+N6+N7+P6+D6+B6+B7</f>
        <v>78</v>
      </c>
      <c r="T6" s="253">
        <f>K7+K6+M6+O7+O6+Q6+E6+C6+C7</f>
        <v>54</v>
      </c>
      <c r="U6" s="255" t="s">
        <v>181</v>
      </c>
      <c r="W6" s="238">
        <f>IF(B6&gt;C6,1,0)+IF(B7&gt;C7,1,0)+IF(D6&gt;E6,1,0)+IF(J6&gt;K6,1,0)+IF(J7&gt;K7,1,0)+IF(L6&gt;M6,1,0)+IF(N6&gt;O6,1,0)+IF(N7&gt;O7,1,0)+IF(P6&gt;Q6,1,0)</f>
        <v>4</v>
      </c>
      <c r="X6" s="224">
        <f>IF(B6&lt;C6,1,0)+IF(B7&lt;C7,1,0)+IF(D6&lt;E6,1,0)+IF(J6&lt;K6,1,0)+IF(J7&lt;K7,1,0)+IF(L6&lt;M6,1,0)+IF(N6&lt;O6,1,0)+IF(N7&lt;O7,1,0)+IF(P6&lt;Q6,1,0)</f>
        <v>2</v>
      </c>
      <c r="Y6" s="224">
        <f t="shared" ref="Y6" si="0">W6/X6</f>
        <v>2</v>
      </c>
      <c r="Z6" s="225">
        <f t="shared" ref="Z6" si="1">S6/T6</f>
        <v>1.4444444444444444</v>
      </c>
    </row>
    <row r="7" spans="1:26" ht="15.75" customHeight="1" thickBot="1" x14ac:dyDescent="0.3">
      <c r="A7" s="244"/>
      <c r="B7" s="11">
        <f>G5</f>
        <v>12</v>
      </c>
      <c r="C7" s="12">
        <f>F5</f>
        <v>15</v>
      </c>
      <c r="D7" s="226">
        <f>IF(AND(B6=0,B7=0),0,1)*0+IF(AND(B6&gt;C6,B7&gt;C7),1,0)*2+IF(AND(B6&lt;C6,B7&lt;C7),1,0)*IF(AND(B6=0,B7=0),0,1)+IF(D6&gt;E6,1,0)*2+IF(D6&lt;E6,1,0)*1</f>
        <v>1</v>
      </c>
      <c r="E7" s="227"/>
      <c r="F7" s="245"/>
      <c r="G7" s="246"/>
      <c r="H7" s="246"/>
      <c r="I7" s="247"/>
      <c r="J7" s="13">
        <v>15</v>
      </c>
      <c r="K7" s="14">
        <v>4</v>
      </c>
      <c r="L7" s="226">
        <f>IF(AND(J6=0,J7=0),0,1)*0+IF(AND(J6&gt;K6,J7&gt;K7),1,0)*2+IF(AND(J6&lt;K6,J7&lt;K7),1,0)*IF(AND(J6=0,J7=0),0,1)+IF(L6&gt;M6,1,0)*2+IF(L6&lt;M6,1,0)*1</f>
        <v>2</v>
      </c>
      <c r="M7" s="227"/>
      <c r="N7" s="13">
        <v>15</v>
      </c>
      <c r="O7" s="14">
        <v>12</v>
      </c>
      <c r="P7" s="226">
        <f>IF(AND(N6=0,N7=0),0,1)*0+IF(AND(N6&gt;O6,N7&gt;O7),1,0)*2+IF(AND(N6&lt;O6,N7&lt;O7),1,0)*IF(AND(N6=0,N7=0),0,1)+IF(P6&gt;Q6,1,0)*2+IF(P6&lt;Q6,1,0)*1</f>
        <v>2</v>
      </c>
      <c r="Q7" s="227"/>
      <c r="R7" s="252"/>
      <c r="S7" s="248"/>
      <c r="T7" s="254"/>
      <c r="U7" s="256"/>
      <c r="W7" s="249"/>
      <c r="X7" s="224"/>
      <c r="Y7" s="224"/>
      <c r="Z7" s="225"/>
    </row>
    <row r="8" spans="1:26" ht="16.5" customHeight="1" thickTop="1" thickBot="1" x14ac:dyDescent="0.3">
      <c r="A8" s="228" t="s">
        <v>89</v>
      </c>
      <c r="B8" s="7">
        <f>K4</f>
        <v>5</v>
      </c>
      <c r="C8" s="15">
        <f>J4</f>
        <v>15</v>
      </c>
      <c r="D8" s="16">
        <f>M4</f>
        <v>0</v>
      </c>
      <c r="E8" s="128">
        <f>L4</f>
        <v>0</v>
      </c>
      <c r="F8" s="17">
        <f>K6</f>
        <v>3</v>
      </c>
      <c r="G8" s="18">
        <f>J6</f>
        <v>15</v>
      </c>
      <c r="H8" s="19">
        <f>M6</f>
        <v>0</v>
      </c>
      <c r="I8" s="129">
        <f>L6</f>
        <v>0</v>
      </c>
      <c r="J8" s="230"/>
      <c r="K8" s="231"/>
      <c r="L8" s="231"/>
      <c r="M8" s="232"/>
      <c r="N8" s="10">
        <v>16</v>
      </c>
      <c r="O8" s="8">
        <v>14</v>
      </c>
      <c r="P8" s="9"/>
      <c r="Q8" s="126"/>
      <c r="R8" s="251">
        <f>P9+H9+D9</f>
        <v>4</v>
      </c>
      <c r="S8" s="236">
        <f>H8+F8+F9+D8+B8+B9+N8+N9+P8</f>
        <v>49</v>
      </c>
      <c r="T8" s="253">
        <f>I8+G8+G9+E8+C8+C9+O9+O8+Q8</f>
        <v>84</v>
      </c>
      <c r="U8" s="255" t="s">
        <v>182</v>
      </c>
      <c r="W8" s="238">
        <f>IF(B8&gt;C8,1,0)+IF(B9&gt;C9,1,0)+IF(D8&gt;E8,1,0)+IF(F8&gt;G8,1,0)+IF(F9&gt;G9,1,0)+IF(H8&gt;I8,1,0)+IF(N8&gt;O8,1,0)+IF(N9&gt;O9,1,0)+IF(P8&gt;Q8,1,0)</f>
        <v>2</v>
      </c>
      <c r="X8" s="224">
        <f>IF(B8&lt;C8,1,0)+IF(B9&lt;C9,1,0)+IF(D8&lt;E8,1,0)+IF(F8&lt;G8,1,0)+IF(F9&lt;G9,1,0)+IF(H8&lt;I8,1,0)+IF(N8&lt;O8,1,0)+IF(N9&lt;O9,1,0)+IF(P8&lt;Q8,1,0)</f>
        <v>4</v>
      </c>
      <c r="Y8" s="224">
        <f t="shared" ref="Y8" si="2">W8/X8</f>
        <v>0.5</v>
      </c>
      <c r="Z8" s="225">
        <f t="shared" ref="Z8" si="3">S8/T8</f>
        <v>0.58333333333333337</v>
      </c>
    </row>
    <row r="9" spans="1:26" ht="15.75" customHeight="1" thickBot="1" x14ac:dyDescent="0.3">
      <c r="A9" s="244"/>
      <c r="B9" s="20">
        <f>K5</f>
        <v>6</v>
      </c>
      <c r="C9" s="21">
        <f>J5</f>
        <v>15</v>
      </c>
      <c r="D9" s="226">
        <f>IF(AND(B8=0,B9=0),0,1)*0+IF(AND(B8&gt;C8,B9&gt;C9),1,0)*2+IF(AND(B8&lt;C8,B9&lt;C9),1,0)*IF(AND(B8=0,B9=0),0,1)+IF(D8&gt;E8,1,0)*2+IF(D8&lt;E8,1,0)*1</f>
        <v>1</v>
      </c>
      <c r="E9" s="227"/>
      <c r="F9" s="22">
        <f>K7</f>
        <v>4</v>
      </c>
      <c r="G9" s="23">
        <f>J7</f>
        <v>15</v>
      </c>
      <c r="H9" s="226">
        <f>IF(AND(F8=0,F9=0),0,1)*0+IF(AND(F8&gt;G8,F9&gt;G9),1,0)*2+IF(AND(F8&lt;G8,F9&lt;G9),1,0)*IF(AND(F8=0,F9=0),0,1)+IF(H8&gt;I8,1,0)*2+IF(H8&lt;I8,1,0)*1</f>
        <v>1</v>
      </c>
      <c r="I9" s="227"/>
      <c r="J9" s="245"/>
      <c r="K9" s="246"/>
      <c r="L9" s="246"/>
      <c r="M9" s="247"/>
      <c r="N9" s="13">
        <v>15</v>
      </c>
      <c r="O9" s="14">
        <v>10</v>
      </c>
      <c r="P9" s="226">
        <f>IF(AND(N8=0,N9=0),0,1)*0+IF(AND(N8&gt;O8,N9&gt;O9),1,0)*2+IF(AND(N8&lt;O8,N9&lt;O9),1,0)*IF(AND(N8=0,N9=0),0,1)+IF(P8&gt;Q8,1,0)*2+IF(P8&lt;Q8,1,0)*1</f>
        <v>2</v>
      </c>
      <c r="Q9" s="227"/>
      <c r="R9" s="252"/>
      <c r="S9" s="248"/>
      <c r="T9" s="254"/>
      <c r="U9" s="256"/>
      <c r="W9" s="249"/>
      <c r="X9" s="224"/>
      <c r="Y9" s="224"/>
      <c r="Z9" s="225"/>
    </row>
    <row r="10" spans="1:26" ht="16.5" customHeight="1" thickTop="1" thickBot="1" x14ac:dyDescent="0.3">
      <c r="A10" s="228" t="s">
        <v>140</v>
      </c>
      <c r="B10" s="7">
        <f>O4</f>
        <v>5</v>
      </c>
      <c r="C10" s="15">
        <f>N4</f>
        <v>15</v>
      </c>
      <c r="D10" s="16">
        <f>Q4</f>
        <v>0</v>
      </c>
      <c r="E10" s="128">
        <f>P4</f>
        <v>0</v>
      </c>
      <c r="F10" s="17">
        <f>O6</f>
        <v>5</v>
      </c>
      <c r="G10" s="18">
        <f>N6</f>
        <v>15</v>
      </c>
      <c r="H10" s="19">
        <f>Q6</f>
        <v>0</v>
      </c>
      <c r="I10" s="129">
        <f>P6</f>
        <v>0</v>
      </c>
      <c r="J10" s="10">
        <f>O8</f>
        <v>14</v>
      </c>
      <c r="K10" s="8">
        <f>N8</f>
        <v>16</v>
      </c>
      <c r="L10" s="9">
        <f>Q8</f>
        <v>0</v>
      </c>
      <c r="M10" s="126">
        <f>P8</f>
        <v>0</v>
      </c>
      <c r="N10" s="230"/>
      <c r="O10" s="231"/>
      <c r="P10" s="231"/>
      <c r="Q10" s="232"/>
      <c r="R10" s="251">
        <f>H11+D11+L11</f>
        <v>3</v>
      </c>
      <c r="S10" s="236">
        <f>J10+J11+L10+B10+B11+D10+F10+F11+H10</f>
        <v>52</v>
      </c>
      <c r="T10" s="253">
        <f>K11+K10+M10+C11+C10+E10+I10+G10+G11</f>
        <v>91</v>
      </c>
      <c r="U10" s="255" t="s">
        <v>183</v>
      </c>
      <c r="W10" s="238">
        <f>IF(B10&gt;C10,1,0)+IF(B11&gt;C11,1,0)+IF(D10&gt;E10,1,0)+IF(F10&gt;G10,1,0)+IF(F11&gt;G11,1,0)+IF(H10&gt;I10,1,0)+IF(J10&gt;K10,1,0)+IF(J11&gt;K11,1,0)+IF(L10&gt;M10,1,0)</f>
        <v>0</v>
      </c>
      <c r="X10" s="224">
        <f>IF(B10&lt;C10,1,0)+IF(B11&lt;C11,1,0)+IF(D10&lt;E10,1,0)+IF(F10&lt;G10,1,0)+IF(F11&lt;G11,1,0)+IF(H10&lt;I10,1,0)+IF(J10&lt;K10,1,0)+IF(J11&lt;K11,1,0)+IF(L10&lt;M10,1,0)</f>
        <v>6</v>
      </c>
      <c r="Y10" s="224">
        <f t="shared" ref="Y10" si="4">W10/X10</f>
        <v>0</v>
      </c>
      <c r="Z10" s="225">
        <f t="shared" ref="Z10" si="5">S10/T10</f>
        <v>0.5714285714285714</v>
      </c>
    </row>
    <row r="11" spans="1:26" ht="15.75" customHeight="1" thickBot="1" x14ac:dyDescent="0.3">
      <c r="A11" s="229"/>
      <c r="B11" s="24">
        <f>O5</f>
        <v>6</v>
      </c>
      <c r="C11" s="25">
        <f>N5</f>
        <v>15</v>
      </c>
      <c r="D11" s="242">
        <f>IF(AND(B10=0,B11=0),0,1)*0+IF(AND(B10&gt;C10,B11&gt;C11),1,0)*2+IF(AND(B10&lt;C10,B11&lt;C11),1,0)*IF(AND(B10=0,B11=0),0,1)+IF(D10&gt;E10,1,0)*2+IF(D10&lt;E10,1,0)*1</f>
        <v>1</v>
      </c>
      <c r="E11" s="243"/>
      <c r="F11" s="26">
        <f>O7</f>
        <v>12</v>
      </c>
      <c r="G11" s="27">
        <f>N7</f>
        <v>15</v>
      </c>
      <c r="H11" s="242">
        <f>IF(AND(F10=0,F11=0),0,1)*0+IF(AND(F10&gt;G10,F11&gt;G11),1,0)*2+IF(AND(F10&lt;G10,F11&lt;G11),1,0)*IF(AND(F10=0,F11=0),0,1)+IF(H10&gt;I10,1,0)*2+IF(H10&lt;I10,1,0)*1</f>
        <v>1</v>
      </c>
      <c r="I11" s="243"/>
      <c r="J11" s="28">
        <f>O9</f>
        <v>10</v>
      </c>
      <c r="K11" s="26">
        <f>N9</f>
        <v>15</v>
      </c>
      <c r="L11" s="242">
        <f>IF(AND(J10=0,J11=0),0,1)*0+IF(AND(J10&gt;K10,J11&gt;K11),1,0)*2+IF(AND(J10&lt;K10,J11&lt;K11),1,0)*IF(AND(J10=0,J11=0),0,1)+IF(L10&gt;M10,1,0)*2+IF(L10&lt;M10,1,0)*1</f>
        <v>1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10:Z11"/>
    <mergeCell ref="A1:X1"/>
    <mergeCell ref="R4:R5"/>
    <mergeCell ref="T4:T5"/>
    <mergeCell ref="U4:U5"/>
    <mergeCell ref="R6:R7"/>
    <mergeCell ref="T6:T7"/>
    <mergeCell ref="U6:U7"/>
    <mergeCell ref="J3:M3"/>
    <mergeCell ref="N3:Q3"/>
    <mergeCell ref="H5:I5"/>
    <mergeCell ref="L11:M11"/>
    <mergeCell ref="T8:T9"/>
    <mergeCell ref="U8:U9"/>
    <mergeCell ref="R8:R9"/>
    <mergeCell ref="S8:S9"/>
    <mergeCell ref="R10:R11"/>
    <mergeCell ref="T10:T11"/>
    <mergeCell ref="U10:U11"/>
    <mergeCell ref="A8:A9"/>
    <mergeCell ref="A10:A11"/>
    <mergeCell ref="H11:I11"/>
    <mergeCell ref="D9:E9"/>
    <mergeCell ref="D11:E11"/>
    <mergeCell ref="N10:Q11"/>
    <mergeCell ref="S10:S11"/>
    <mergeCell ref="S3:T3"/>
    <mergeCell ref="A4:A5"/>
    <mergeCell ref="B4:E5"/>
    <mergeCell ref="S4:S5"/>
    <mergeCell ref="W4:W5"/>
    <mergeCell ref="B3:E3"/>
    <mergeCell ref="F3:I3"/>
    <mergeCell ref="P5:Q5"/>
    <mergeCell ref="L5:M5"/>
    <mergeCell ref="A6:A7"/>
    <mergeCell ref="F6:I7"/>
    <mergeCell ref="S6:S7"/>
    <mergeCell ref="W6:W7"/>
    <mergeCell ref="X6:X7"/>
    <mergeCell ref="D7:E7"/>
    <mergeCell ref="L7:M7"/>
    <mergeCell ref="P7:Q7"/>
    <mergeCell ref="Z8:Z9"/>
    <mergeCell ref="H9:I9"/>
    <mergeCell ref="J8:M9"/>
    <mergeCell ref="P9:Q9"/>
    <mergeCell ref="X4:X5"/>
    <mergeCell ref="Y4:Y5"/>
    <mergeCell ref="Z4:Z5"/>
    <mergeCell ref="Y6:Y7"/>
    <mergeCell ref="Z6:Z7"/>
    <mergeCell ref="W10:W11"/>
    <mergeCell ref="X10:X11"/>
    <mergeCell ref="Y10:Y11"/>
    <mergeCell ref="W8:W9"/>
    <mergeCell ref="X8:X9"/>
    <mergeCell ref="Y8:Y9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T15" sqref="T15"/>
    </sheetView>
  </sheetViews>
  <sheetFormatPr defaultRowHeight="15" x14ac:dyDescent="0.25"/>
  <cols>
    <col min="1" max="1" width="21.5703125" customWidth="1"/>
    <col min="2" max="2" width="4.85546875" customWidth="1"/>
    <col min="3" max="3" width="4.7109375" customWidth="1"/>
    <col min="4" max="5" width="4.5703125" customWidth="1"/>
    <col min="6" max="6" width="4.85546875" customWidth="1"/>
    <col min="7" max="7" width="4.42578125" customWidth="1"/>
    <col min="8" max="8" width="4.5703125" customWidth="1"/>
    <col min="9" max="9" width="4.42578125" customWidth="1"/>
    <col min="10" max="10" width="4.28515625" customWidth="1"/>
    <col min="11" max="11" width="4" customWidth="1"/>
    <col min="12" max="12" width="4.5703125" customWidth="1"/>
    <col min="13" max="14" width="4.28515625" customWidth="1"/>
    <col min="15" max="15" width="4.140625" customWidth="1"/>
    <col min="16" max="16" width="4.28515625" customWidth="1"/>
    <col min="17" max="17" width="4.140625" customWidth="1"/>
    <col min="18" max="18" width="7.42578125" customWidth="1"/>
    <col min="19" max="19" width="5.42578125" customWidth="1"/>
    <col min="20" max="20" width="5.140625" customWidth="1"/>
    <col min="21" max="21" width="8.140625" customWidth="1"/>
    <col min="24" max="24" width="10.42578125" customWidth="1"/>
  </cols>
  <sheetData>
    <row r="1" spans="1:26" ht="44.25" customHeight="1" x14ac:dyDescent="0.25">
      <c r="A1" s="264" t="s">
        <v>128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48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228" t="s">
        <v>150</v>
      </c>
      <c r="B4" s="257"/>
      <c r="C4" s="258"/>
      <c r="D4" s="258"/>
      <c r="E4" s="259"/>
      <c r="F4" s="202">
        <v>17</v>
      </c>
      <c r="G4" s="203">
        <v>15</v>
      </c>
      <c r="H4" s="204">
        <v>11</v>
      </c>
      <c r="I4" s="205">
        <v>7</v>
      </c>
      <c r="J4" s="202">
        <v>14</v>
      </c>
      <c r="K4" s="206">
        <v>16</v>
      </c>
      <c r="L4" s="204">
        <v>11</v>
      </c>
      <c r="M4" s="207">
        <v>9</v>
      </c>
      <c r="N4" s="202">
        <v>10</v>
      </c>
      <c r="O4" s="206">
        <v>15</v>
      </c>
      <c r="P4" s="204">
        <v>4</v>
      </c>
      <c r="Q4" s="207">
        <v>11</v>
      </c>
      <c r="R4" s="251">
        <f>P5+L5+H5</f>
        <v>5</v>
      </c>
      <c r="S4" s="236">
        <f>J4+J5+L4+N4+N5+P4+H4+F4+F5</f>
        <v>106</v>
      </c>
      <c r="T4" s="253">
        <f>K5+K4+M4+O5+O4+Q4+I4+G4+G5</f>
        <v>114</v>
      </c>
      <c r="U4" s="255" t="s">
        <v>181</v>
      </c>
      <c r="W4" s="238">
        <f>IF(F4&gt;G4,1,0)+IF(F5&gt;G5,1,0)+IF(H4&gt;I4,1,0)+IF(J4&gt;K4,1,0)+IF(J5&gt;K5,1,0)+IF(L4&gt;M4,1,0)+IF(N4&gt;O4,1,0)+IF(N5&gt;O5,1,0)+IF(P4&gt;Q4,1,0)</f>
        <v>5</v>
      </c>
      <c r="X4" s="224">
        <f>IF(F4&lt;G4,1,0)+IF(F5&lt;G5,1,0)+IF(H4&lt;I4,1,0)+IF(J4&lt;K4,1,0)+IF(J5&lt;K5,1,0)+IF(L4&lt;M4,1,0)+IF(N4&lt;O4,1,0)+IF(N5&lt;O5,1,0)+IF(P4&lt;Q4,1,0)</f>
        <v>4</v>
      </c>
      <c r="Y4" s="224">
        <f>W4/X4</f>
        <v>1.25</v>
      </c>
      <c r="Z4" s="225">
        <f>S4/T4</f>
        <v>0.92982456140350878</v>
      </c>
    </row>
    <row r="5" spans="1:26" ht="15.75" thickBot="1" x14ac:dyDescent="0.3">
      <c r="A5" s="244"/>
      <c r="B5" s="260"/>
      <c r="C5" s="261"/>
      <c r="D5" s="261"/>
      <c r="E5" s="262"/>
      <c r="F5" s="208">
        <v>8</v>
      </c>
      <c r="G5" s="209">
        <v>15</v>
      </c>
      <c r="H5" s="286">
        <f>IF(AND(F4=0,F5=0),0,1)*0+IF(AND(F4&gt;G4,F5&gt;G5),1,0)*2+IF(AND(F4&lt;G4,F5&lt;G5),1,0)*IF(AND(F4=0,F5=0),0,1)+IF(H4&gt;I4,1,0)*2+IF(H4&lt;I4,1,0)*1</f>
        <v>2</v>
      </c>
      <c r="I5" s="286"/>
      <c r="J5" s="208">
        <v>16</v>
      </c>
      <c r="K5" s="209">
        <v>14</v>
      </c>
      <c r="L5" s="286">
        <f>IF(AND(J4=0,J5=0),0,1)*0+IF(AND(J4&gt;K4,J5&gt;K5),1,0)*2+IF(AND(J4&lt;K4,J5&lt;K5),1,0)*IF(AND(J4=0,J5=0),0,1)+IF(L4&gt;M4,1,0)*2+IF(L4&lt;M4,1,0)*1</f>
        <v>2</v>
      </c>
      <c r="M5" s="286"/>
      <c r="N5" s="208">
        <v>15</v>
      </c>
      <c r="O5" s="209">
        <v>12</v>
      </c>
      <c r="P5" s="286">
        <f>IF(AND(N4=0,N5=0),0,1)*0+IF(AND(N4&gt;O4,N5&gt;O5),1,0)*2+IF(AND(N4&lt;O4,N5&lt;O5),1,0)*IF(AND(N4=0,N5=0),0,1)+IF(P4&gt;Q4,1,0)*2+IF(P4&lt;Q4,1,0)*1</f>
        <v>1</v>
      </c>
      <c r="Q5" s="286"/>
      <c r="R5" s="252"/>
      <c r="S5" s="248"/>
      <c r="T5" s="254"/>
      <c r="U5" s="256"/>
      <c r="W5" s="249"/>
      <c r="X5" s="224"/>
      <c r="Y5" s="224"/>
      <c r="Z5" s="225"/>
    </row>
    <row r="6" spans="1:26" ht="16.5" thickTop="1" thickBot="1" x14ac:dyDescent="0.3">
      <c r="A6" s="228" t="s">
        <v>48</v>
      </c>
      <c r="B6" s="3">
        <f>G4</f>
        <v>15</v>
      </c>
      <c r="C6" s="4">
        <f>F4</f>
        <v>17</v>
      </c>
      <c r="D6" s="5">
        <f>I4</f>
        <v>7</v>
      </c>
      <c r="E6" s="6">
        <f>H4</f>
        <v>11</v>
      </c>
      <c r="F6" s="292"/>
      <c r="G6" s="292"/>
      <c r="H6" s="292"/>
      <c r="I6" s="292"/>
      <c r="J6" s="210">
        <v>15</v>
      </c>
      <c r="K6" s="211">
        <v>4</v>
      </c>
      <c r="L6" s="212"/>
      <c r="M6" s="213"/>
      <c r="N6" s="214">
        <v>12</v>
      </c>
      <c r="O6" s="211">
        <v>15</v>
      </c>
      <c r="P6" s="223"/>
      <c r="Q6" s="213"/>
      <c r="R6" s="251">
        <f>P7+L7+D7</f>
        <v>4</v>
      </c>
      <c r="S6" s="236">
        <f>J6+J7+L6+N6+N7+P6+D6+B6+B7</f>
        <v>95</v>
      </c>
      <c r="T6" s="253">
        <f>K7+K6+M6+O7+O6+Q6+E6+C6+C7</f>
        <v>88</v>
      </c>
      <c r="U6" s="255" t="s">
        <v>182</v>
      </c>
      <c r="W6" s="238">
        <f>IF(B6&gt;C6,1,0)+IF(B7&gt;C7,1,0)+IF(D6&gt;E6,1,0)+IF(J6&gt;K6,1,0)+IF(J7&gt;K7,1,0)+IF(L6&gt;M6,1,0)+IF(N6&gt;O6,1,0)+IF(N7&gt;O7,1,0)+IF(P6&gt;Q6,1,0)</f>
        <v>3</v>
      </c>
      <c r="X6" s="224">
        <f>IF(B6&lt;C6,1,0)+IF(B7&lt;C7,1,0)+IF(D6&lt;E6,1,0)+IF(J6&lt;K6,1,0)+IF(J7&lt;K7,1,0)+IF(L6&lt;M6,1,0)+IF(N6&lt;O6,1,0)+IF(N7&lt;O7,1,0)+IF(P6&lt;Q6,1,0)</f>
        <v>4</v>
      </c>
      <c r="Y6" s="224">
        <f t="shared" ref="Y6" si="0">W6/X6</f>
        <v>0.75</v>
      </c>
      <c r="Z6" s="225">
        <f t="shared" ref="Z6" si="1">S6/T6</f>
        <v>1.0795454545454546</v>
      </c>
    </row>
    <row r="7" spans="1:26" ht="16.5" thickTop="1" thickBot="1" x14ac:dyDescent="0.3">
      <c r="A7" s="244"/>
      <c r="B7" s="11">
        <f>G5</f>
        <v>15</v>
      </c>
      <c r="C7" s="12">
        <f>F5</f>
        <v>8</v>
      </c>
      <c r="D7" s="226">
        <f>IF(AND(B6=0,B7=0),0,1)*0+IF(AND(B6&gt;C6,B7&gt;C7),1,0)*2+IF(AND(B6&lt;C6,B7&lt;C7),1,0)*IF(AND(B6=0,B7=0),0,1)+IF(D6&gt;E6,1,0)*2+IF(D6&lt;E6,1,0)*1</f>
        <v>1</v>
      </c>
      <c r="E7" s="227"/>
      <c r="F7" s="292"/>
      <c r="G7" s="292"/>
      <c r="H7" s="292"/>
      <c r="I7" s="292"/>
      <c r="J7" s="215">
        <v>20</v>
      </c>
      <c r="K7" s="216">
        <v>18</v>
      </c>
      <c r="L7" s="286">
        <f>IF(AND(J6=0,J7=0),0,1)*0+IF(AND(J6&gt;K6,J7&gt;K7),1,0)*2+IF(AND(J6&lt;K6,J7&lt;K7),1,0)*IF(AND(J6=0,J7=0),0,1)+IF(L6&gt;M6,1,0)*2+IF(L6&lt;M6,1,0)*1</f>
        <v>2</v>
      </c>
      <c r="M7" s="286"/>
      <c r="N7" s="215">
        <v>11</v>
      </c>
      <c r="O7" s="216">
        <v>15</v>
      </c>
      <c r="P7" s="286">
        <f>IF(AND(N6=0,N7=0),0,1)*0+IF(AND(N6&gt;O6,N7&gt;O7),1,0)*2+IF(AND(N6&lt;O6,N7&lt;O7),1,0)*IF(AND(N6=0,N7=0),0,1)+IF(P6&gt;Q6,1,0)*2+IF(P6&lt;Q6,1,0)*1</f>
        <v>1</v>
      </c>
      <c r="Q7" s="286"/>
      <c r="R7" s="252"/>
      <c r="S7" s="248"/>
      <c r="T7" s="254"/>
      <c r="U7" s="256"/>
      <c r="W7" s="249"/>
      <c r="X7" s="224"/>
      <c r="Y7" s="224"/>
      <c r="Z7" s="225"/>
    </row>
    <row r="8" spans="1:26" ht="16.5" thickTop="1" thickBot="1" x14ac:dyDescent="0.3">
      <c r="A8" s="228" t="s">
        <v>44</v>
      </c>
      <c r="B8" s="7">
        <f>K4</f>
        <v>16</v>
      </c>
      <c r="C8" s="15">
        <f>J4</f>
        <v>14</v>
      </c>
      <c r="D8" s="16">
        <f>M4</f>
        <v>9</v>
      </c>
      <c r="E8" s="128">
        <f>L4</f>
        <v>11</v>
      </c>
      <c r="F8" s="217">
        <f>K6</f>
        <v>4</v>
      </c>
      <c r="G8" s="218">
        <f>J6</f>
        <v>15</v>
      </c>
      <c r="H8" s="219">
        <f>M6</f>
        <v>0</v>
      </c>
      <c r="I8" s="220">
        <f>L6</f>
        <v>0</v>
      </c>
      <c r="J8" s="292"/>
      <c r="K8" s="292"/>
      <c r="L8" s="292"/>
      <c r="M8" s="292"/>
      <c r="N8" s="214">
        <v>10</v>
      </c>
      <c r="O8" s="211">
        <v>15</v>
      </c>
      <c r="P8" s="212"/>
      <c r="Q8" s="213"/>
      <c r="R8" s="251">
        <f>P9+H9+D9</f>
        <v>3</v>
      </c>
      <c r="S8" s="236">
        <f>H8+F8+F9+D8+B8+B9+N8+N9+P8</f>
        <v>80</v>
      </c>
      <c r="T8" s="253">
        <f>I8+G8+G9+E8+C8+C9+O9+O8+Q8</f>
        <v>106</v>
      </c>
      <c r="U8" s="255" t="s">
        <v>183</v>
      </c>
      <c r="W8" s="238">
        <f>IF(B8&gt;C8,1,0)+IF(B9&gt;C9,1,0)+IF(D8&gt;E8,1,0)+IF(F8&gt;G8,1,0)+IF(F9&gt;G9,1,0)+IF(H8&gt;I8,1,0)+IF(N8&gt;O8,1,0)+IF(N9&gt;O9,1,0)+IF(P8&gt;Q8,1,0)</f>
        <v>1</v>
      </c>
      <c r="X8" s="224">
        <f>IF(B8&lt;C8,1,0)+IF(B9&lt;C9,1,0)+IF(D8&lt;E8,1,0)+IF(F8&lt;G8,1,0)+IF(F9&lt;G9,1,0)+IF(H8&lt;I8,1,0)+IF(N8&lt;O8,1,0)+IF(N9&lt;O9,1,0)+IF(P8&lt;Q8,1,0)</f>
        <v>6</v>
      </c>
      <c r="Y8" s="224">
        <f t="shared" ref="Y8" si="2">W8/X8</f>
        <v>0.16666666666666666</v>
      </c>
      <c r="Z8" s="225">
        <f t="shared" ref="Z8" si="3">S8/T8</f>
        <v>0.75471698113207553</v>
      </c>
    </row>
    <row r="9" spans="1:26" ht="16.5" thickTop="1" thickBot="1" x14ac:dyDescent="0.3">
      <c r="A9" s="244"/>
      <c r="B9" s="20">
        <f>K5</f>
        <v>14</v>
      </c>
      <c r="C9" s="21">
        <f>J5</f>
        <v>16</v>
      </c>
      <c r="D9" s="226">
        <f>IF(AND(B8=0,B9=0),0,1)*0+IF(AND(B8&gt;C8,B9&gt;C9),1,0)*2+IF(AND(B8&lt;C8,B9&lt;C9),1,0)*IF(AND(B8=0,B9=0),0,1)+IF(D8&gt;E8,1,0)*2+IF(D8&lt;E8,1,0)*1</f>
        <v>1</v>
      </c>
      <c r="E9" s="227"/>
      <c r="F9" s="221">
        <f>K7</f>
        <v>18</v>
      </c>
      <c r="G9" s="222">
        <f>J7</f>
        <v>20</v>
      </c>
      <c r="H9" s="286">
        <f>IF(AND(F8=0,F9=0),0,1)*0+IF(AND(F8&gt;G8,F9&gt;G9),1,0)*2+IF(AND(F8&lt;G8,F9&lt;G9),1,0)*IF(AND(F8=0,F9=0),0,1)+IF(H8&gt;I8,1,0)*2+IF(H8&lt;I8,1,0)*1</f>
        <v>1</v>
      </c>
      <c r="I9" s="286"/>
      <c r="J9" s="292"/>
      <c r="K9" s="292"/>
      <c r="L9" s="292"/>
      <c r="M9" s="292"/>
      <c r="N9" s="215">
        <v>9</v>
      </c>
      <c r="O9" s="216">
        <v>15</v>
      </c>
      <c r="P9" s="286">
        <f>IF(AND(N8=0,N9=0),0,1)*0+IF(AND(N8&gt;O8,N9&gt;O9),1,0)*2+IF(AND(N8&lt;O8,N9&lt;O9),1,0)*IF(AND(N8=0,N9=0),0,1)+IF(P8&gt;Q8,1,0)*2+IF(P8&lt;Q8,1,0)*1</f>
        <v>1</v>
      </c>
      <c r="Q9" s="286"/>
      <c r="R9" s="252"/>
      <c r="S9" s="248"/>
      <c r="T9" s="254"/>
      <c r="U9" s="256"/>
      <c r="W9" s="249"/>
      <c r="X9" s="224"/>
      <c r="Y9" s="224"/>
      <c r="Z9" s="225"/>
    </row>
    <row r="10" spans="1:26" ht="16.5" thickTop="1" thickBot="1" x14ac:dyDescent="0.3">
      <c r="A10" s="228" t="s">
        <v>185</v>
      </c>
      <c r="B10" s="7">
        <f>O4</f>
        <v>15</v>
      </c>
      <c r="C10" s="15">
        <f>N4</f>
        <v>10</v>
      </c>
      <c r="D10" s="16">
        <f>Q4</f>
        <v>11</v>
      </c>
      <c r="E10" s="128">
        <f>P4</f>
        <v>4</v>
      </c>
      <c r="F10" s="17">
        <f>O6</f>
        <v>15</v>
      </c>
      <c r="G10" s="18">
        <f>N6</f>
        <v>12</v>
      </c>
      <c r="H10" s="19">
        <f>Q6</f>
        <v>0</v>
      </c>
      <c r="I10" s="129">
        <f>P6</f>
        <v>0</v>
      </c>
      <c r="J10" s="10">
        <f>O8</f>
        <v>15</v>
      </c>
      <c r="K10" s="8">
        <f>N8</f>
        <v>10</v>
      </c>
      <c r="L10" s="9">
        <f>Q8</f>
        <v>0</v>
      </c>
      <c r="M10" s="126">
        <f>P8</f>
        <v>0</v>
      </c>
      <c r="N10" s="230"/>
      <c r="O10" s="231"/>
      <c r="P10" s="231"/>
      <c r="Q10" s="232"/>
      <c r="R10" s="251">
        <f>H11+D11+L11</f>
        <v>6</v>
      </c>
      <c r="S10" s="236">
        <f>J10+J11+L10+B10+B11+D10+F10+F11+H10</f>
        <v>98</v>
      </c>
      <c r="T10" s="253">
        <f>K11+K10+M10+C11+C10+E10+I10+G10+G11</f>
        <v>71</v>
      </c>
      <c r="U10" s="255" t="s">
        <v>180</v>
      </c>
      <c r="W10" s="238">
        <f>IF(B10&gt;C10,1,0)+IF(B11&gt;C11,1,0)+IF(D10&gt;E10,1,0)+IF(F10&gt;G10,1,0)+IF(F11&gt;G11,1,0)+IF(H10&gt;I10,1,0)+IF(J10&gt;K10,1,0)+IF(J11&gt;K11,1,0)+IF(L10&gt;M10,1,0)</f>
        <v>6</v>
      </c>
      <c r="X10" s="224">
        <f>IF(B10&lt;C10,1,0)+IF(B11&lt;C11,1,0)+IF(D10&lt;E10,1,0)+IF(F10&lt;G10,1,0)+IF(F11&lt;G11,1,0)+IF(H10&lt;I10,1,0)+IF(J10&lt;K10,1,0)+IF(J11&lt;K11,1,0)+IF(L10&lt;M10,1,0)</f>
        <v>1</v>
      </c>
      <c r="Y10" s="224">
        <f t="shared" ref="Y10" si="4">W10/X10</f>
        <v>6</v>
      </c>
      <c r="Z10" s="225">
        <f t="shared" ref="Z10" si="5">S10/T10</f>
        <v>1.380281690140845</v>
      </c>
    </row>
    <row r="11" spans="1:26" ht="15.75" thickBot="1" x14ac:dyDescent="0.3">
      <c r="A11" s="229"/>
      <c r="B11" s="24">
        <f>O5</f>
        <v>12</v>
      </c>
      <c r="C11" s="25">
        <f>N5</f>
        <v>15</v>
      </c>
      <c r="D11" s="242">
        <f>IF(AND(B10=0,B11=0),0,1)*0+IF(AND(B10&gt;C10,B11&gt;C11),1,0)*2+IF(AND(B10&lt;C10,B11&lt;C11),1,0)*IF(AND(B10=0,B11=0),0,1)+IF(D10&gt;E10,1,0)*2+IF(D10&lt;E10,1,0)*1</f>
        <v>2</v>
      </c>
      <c r="E11" s="243"/>
      <c r="F11" s="26">
        <f>O7</f>
        <v>15</v>
      </c>
      <c r="G11" s="27">
        <f>N7</f>
        <v>11</v>
      </c>
      <c r="H11" s="242">
        <f>IF(AND(F10=0,F11=0),0,1)*0+IF(AND(F10&gt;G10,F11&gt;G11),1,0)*2+IF(AND(F10&lt;G10,F11&lt;G11),1,0)*IF(AND(F10=0,F11=0),0,1)+IF(H10&gt;I10,1,0)*2+IF(H10&lt;I10,1,0)*1</f>
        <v>2</v>
      </c>
      <c r="I11" s="243"/>
      <c r="J11" s="28">
        <f>O9</f>
        <v>15</v>
      </c>
      <c r="K11" s="26">
        <f>N9</f>
        <v>9</v>
      </c>
      <c r="L11" s="242">
        <f>IF(AND(J10=0,J11=0),0,1)*0+IF(AND(J10&gt;K10,J11&gt;K11),1,0)*2+IF(AND(J10&lt;K10,J11&lt;K11),1,0)*IF(AND(J10=0,J11=0),0,1)+IF(L10&gt;M10,1,0)*2+IF(L10&lt;M10,1,0)*1</f>
        <v>2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5.75" thickTop="1" x14ac:dyDescent="0.25"/>
    <row r="14" spans="1:26" x14ac:dyDescent="0.25">
      <c r="A14" t="s">
        <v>5</v>
      </c>
    </row>
  </sheetData>
  <mergeCells count="58">
    <mergeCell ref="A1:X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U13" sqref="U13"/>
    </sheetView>
  </sheetViews>
  <sheetFormatPr defaultRowHeight="15" x14ac:dyDescent="0.25"/>
  <cols>
    <col min="1" max="1" width="22" customWidth="1"/>
    <col min="2" max="2" width="4.28515625" customWidth="1"/>
    <col min="3" max="3" width="4.140625" customWidth="1"/>
    <col min="4" max="4" width="4.42578125" customWidth="1"/>
    <col min="5" max="5" width="3.85546875" customWidth="1"/>
    <col min="6" max="7" width="4.42578125" customWidth="1"/>
    <col min="8" max="8" width="4.5703125" customWidth="1"/>
    <col min="9" max="9" width="3.85546875" customWidth="1"/>
    <col min="10" max="10" width="4" customWidth="1"/>
    <col min="11" max="11" width="4.42578125" customWidth="1"/>
    <col min="12" max="12" width="4.28515625" customWidth="1"/>
    <col min="13" max="13" width="4.140625" customWidth="1"/>
    <col min="14" max="14" width="4.42578125" customWidth="1"/>
    <col min="15" max="16" width="4" customWidth="1"/>
    <col min="17" max="17" width="4.5703125" customWidth="1"/>
    <col min="18" max="18" width="7.7109375" customWidth="1"/>
    <col min="19" max="19" width="4.85546875" customWidth="1"/>
    <col min="20" max="20" width="5.42578125" customWidth="1"/>
    <col min="21" max="21" width="7.85546875" customWidth="1"/>
    <col min="24" max="24" width="9.85546875" customWidth="1"/>
  </cols>
  <sheetData>
    <row r="1" spans="1:26" ht="42" customHeight="1" x14ac:dyDescent="0.25">
      <c r="A1" s="264" t="s">
        <v>129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49.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228" t="s">
        <v>151</v>
      </c>
      <c r="B4" s="257"/>
      <c r="C4" s="258"/>
      <c r="D4" s="258"/>
      <c r="E4" s="259"/>
      <c r="F4" s="29">
        <v>15</v>
      </c>
      <c r="G4" s="30">
        <v>12</v>
      </c>
      <c r="H4" s="31">
        <v>3</v>
      </c>
      <c r="I4" s="40">
        <v>11</v>
      </c>
      <c r="J4" s="29">
        <v>10</v>
      </c>
      <c r="K4" s="32">
        <v>15</v>
      </c>
      <c r="L4" s="31">
        <v>7</v>
      </c>
      <c r="M4" s="41">
        <v>11</v>
      </c>
      <c r="N4" s="29">
        <v>15</v>
      </c>
      <c r="O4" s="32">
        <v>5</v>
      </c>
      <c r="P4" s="31"/>
      <c r="Q4" s="41"/>
      <c r="R4" s="251">
        <f>P5+L5+H5</f>
        <v>4</v>
      </c>
      <c r="S4" s="236">
        <f>J4+J5+L4+N4+N5+P4+H4+F4+F5</f>
        <v>93</v>
      </c>
      <c r="T4" s="253">
        <f>K5+K4+M4+O5+O4+Q4+I4+G4+G5</f>
        <v>94</v>
      </c>
      <c r="U4" s="255" t="s">
        <v>182</v>
      </c>
      <c r="W4" s="238">
        <f>IF(F4&gt;G4,1,0)+IF(F5&gt;G5,1,0)+IF(H4&gt;I4,1,0)+IF(J4&gt;K4,1,0)+IF(J5&gt;K5,1,0)+IF(L4&gt;M4,1,0)+IF(N4&gt;O4,1,0)+IF(N5&gt;O5,1,0)+IF(P4&gt;Q4,1,0)</f>
        <v>4</v>
      </c>
      <c r="X4" s="224">
        <f>IF(F4&lt;G4,1,0)+IF(F5&lt;G5,1,0)+IF(H4&lt;I4,1,0)+IF(J4&lt;K4,1,0)+IF(J5&lt;K5,1,0)+IF(L4&lt;M4,1,0)+IF(N4&lt;O4,1,0)+IF(N5&lt;O5,1,0)+IF(P4&lt;Q4,1,0)</f>
        <v>4</v>
      </c>
      <c r="Y4" s="224">
        <f>W4/X4</f>
        <v>1</v>
      </c>
      <c r="Z4" s="225">
        <f>S4/T4</f>
        <v>0.98936170212765961</v>
      </c>
    </row>
    <row r="5" spans="1:26" ht="15.75" thickBot="1" x14ac:dyDescent="0.3">
      <c r="A5" s="244"/>
      <c r="B5" s="260"/>
      <c r="C5" s="261"/>
      <c r="D5" s="261"/>
      <c r="E5" s="262"/>
      <c r="F5" s="33">
        <v>13</v>
      </c>
      <c r="G5" s="34">
        <v>15</v>
      </c>
      <c r="H5" s="287">
        <f>IF(AND(F4=0,F5=0),0,1)*0+IF(AND(F4&gt;G4,F5&gt;G5),1,0)*2+IF(AND(F4&lt;G4,F5&lt;G5),1,0)*IF(AND(F4=0,F5=0),0,1)+IF(H4&gt;I4,1,0)*2+IF(H4&lt;I4,1,0)*1</f>
        <v>1</v>
      </c>
      <c r="I5" s="288"/>
      <c r="J5" s="33">
        <v>15</v>
      </c>
      <c r="K5" s="34">
        <v>13</v>
      </c>
      <c r="L5" s="287">
        <f>IF(AND(J4=0,J5=0),0,1)*0+IF(AND(J4&gt;K4,J5&gt;K5),1,0)*2+IF(AND(J4&lt;K4,J5&lt;K5),1,0)*IF(AND(J4=0,J5=0),0,1)+IF(L4&gt;M4,1,0)*2+IF(L4&lt;M4,1,0)*1</f>
        <v>1</v>
      </c>
      <c r="M5" s="288"/>
      <c r="N5" s="33">
        <v>15</v>
      </c>
      <c r="O5" s="34">
        <v>12</v>
      </c>
      <c r="P5" s="287">
        <f>IF(AND(N4=0,N5=0),0,1)*0+IF(AND(N4&gt;O4,N5&gt;O5),1,0)*2+IF(AND(N4&lt;O4,N5&lt;O5),1,0)*IF(AND(N4=0,N5=0),0,1)+IF(P4&gt;Q4,1,0)*2+IF(P4&lt;Q4,1,0)*1</f>
        <v>2</v>
      </c>
      <c r="Q5" s="288"/>
      <c r="R5" s="252"/>
      <c r="S5" s="248"/>
      <c r="T5" s="254"/>
      <c r="U5" s="256"/>
      <c r="W5" s="249"/>
      <c r="X5" s="224"/>
      <c r="Y5" s="224"/>
      <c r="Z5" s="225"/>
    </row>
    <row r="6" spans="1:26" ht="16.5" thickTop="1" thickBot="1" x14ac:dyDescent="0.3">
      <c r="A6" s="228" t="s">
        <v>34</v>
      </c>
      <c r="B6" s="3">
        <f>G4</f>
        <v>12</v>
      </c>
      <c r="C6" s="4">
        <f>F4</f>
        <v>15</v>
      </c>
      <c r="D6" s="5">
        <f>I4</f>
        <v>11</v>
      </c>
      <c r="E6" s="6">
        <f>H4</f>
        <v>3</v>
      </c>
      <c r="F6" s="230"/>
      <c r="G6" s="231"/>
      <c r="H6" s="231"/>
      <c r="I6" s="232"/>
      <c r="J6" s="7">
        <v>15</v>
      </c>
      <c r="K6" s="8">
        <v>6</v>
      </c>
      <c r="L6" s="9">
        <v>7</v>
      </c>
      <c r="M6" s="126">
        <v>11</v>
      </c>
      <c r="N6" s="10">
        <v>9</v>
      </c>
      <c r="O6" s="8">
        <v>15</v>
      </c>
      <c r="P6" s="127">
        <v>6</v>
      </c>
      <c r="Q6" s="126">
        <v>11</v>
      </c>
      <c r="R6" s="251">
        <f>P7+L7+D7</f>
        <v>4</v>
      </c>
      <c r="S6" s="236">
        <f>J6+J7+L6+N6+N7+P6+D6+B6+B7</f>
        <v>95</v>
      </c>
      <c r="T6" s="253">
        <f>K7+K6+M6+O7+O6+Q6+E6+C6+C7</f>
        <v>99</v>
      </c>
      <c r="U6" s="255" t="s">
        <v>183</v>
      </c>
      <c r="W6" s="238">
        <f>IF(B6&gt;C6,1,0)+IF(B7&gt;C7,1,0)+IF(D6&gt;E6,1,0)+IF(J6&gt;K6,1,0)+IF(J7&gt;K7,1,0)+IF(L6&gt;M6,1,0)+IF(N6&gt;O6,1,0)+IF(N7&gt;O7,1,0)+IF(P6&gt;Q6,1,0)</f>
        <v>4</v>
      </c>
      <c r="X6" s="224">
        <f>IF(B6&lt;C6,1,0)+IF(B7&lt;C7,1,0)+IF(D6&lt;E6,1,0)+IF(J6&lt;K6,1,0)+IF(J7&lt;K7,1,0)+IF(L6&lt;M6,1,0)+IF(N6&lt;O6,1,0)+IF(N7&lt;O7,1,0)+IF(P6&lt;Q6,1,0)</f>
        <v>5</v>
      </c>
      <c r="Y6" s="224">
        <f t="shared" ref="Y6" si="0">W6/X6</f>
        <v>0.8</v>
      </c>
      <c r="Z6" s="225">
        <f t="shared" ref="Z6" si="1">S6/T6</f>
        <v>0.95959595959595956</v>
      </c>
    </row>
    <row r="7" spans="1:26" ht="15.75" thickBot="1" x14ac:dyDescent="0.3">
      <c r="A7" s="244"/>
      <c r="B7" s="11">
        <f>G5</f>
        <v>15</v>
      </c>
      <c r="C7" s="12">
        <f>F5</f>
        <v>13</v>
      </c>
      <c r="D7" s="226">
        <f>IF(AND(B6=0,B7=0),0,1)*0+IF(AND(B6&gt;C6,B7&gt;C7),1,0)*2+IF(AND(B6&lt;C6,B7&lt;C7),1,0)*IF(AND(B6=0,B7=0),0,1)+IF(D6&gt;E6,1,0)*2+IF(D6&lt;E6,1,0)*1</f>
        <v>2</v>
      </c>
      <c r="E7" s="227"/>
      <c r="F7" s="289"/>
      <c r="G7" s="246"/>
      <c r="H7" s="246"/>
      <c r="I7" s="247"/>
      <c r="J7" s="13">
        <v>5</v>
      </c>
      <c r="K7" s="14">
        <v>15</v>
      </c>
      <c r="L7" s="287">
        <f>IF(AND(J6=0,J7=0),0,1)*0+IF(AND(J6&gt;K6,J7&gt;K7),1,0)*2+IF(AND(J6&lt;K6,J7&lt;K7),1,0)*IF(AND(J6=0,J7=0),0,1)+IF(L6&gt;M6,1,0)*2+IF(L6&lt;M6,1,0)*1</f>
        <v>1</v>
      </c>
      <c r="M7" s="288"/>
      <c r="N7" s="13">
        <v>15</v>
      </c>
      <c r="O7" s="14">
        <v>10</v>
      </c>
      <c r="P7" s="287">
        <f>IF(AND(N6=0,N7=0),0,1)*0+IF(AND(N6&gt;O6,N7&gt;O7),1,0)*2+IF(AND(N6&lt;O6,N7&lt;O7),1,0)*IF(AND(N6=0,N7=0),0,1)+IF(P6&gt;Q6,1,0)*2+IF(P6&lt;Q6,1,0)*1</f>
        <v>1</v>
      </c>
      <c r="Q7" s="288"/>
      <c r="R7" s="252"/>
      <c r="S7" s="248"/>
      <c r="T7" s="254"/>
      <c r="U7" s="256"/>
      <c r="W7" s="249"/>
      <c r="X7" s="224"/>
      <c r="Y7" s="224"/>
      <c r="Z7" s="225"/>
    </row>
    <row r="8" spans="1:26" ht="16.5" thickTop="1" thickBot="1" x14ac:dyDescent="0.3">
      <c r="A8" s="228" t="s">
        <v>156</v>
      </c>
      <c r="B8" s="7">
        <f>K4</f>
        <v>15</v>
      </c>
      <c r="C8" s="15">
        <f>J4</f>
        <v>10</v>
      </c>
      <c r="D8" s="16">
        <f>M4</f>
        <v>11</v>
      </c>
      <c r="E8" s="128">
        <f>L4</f>
        <v>7</v>
      </c>
      <c r="F8" s="17">
        <f>K6</f>
        <v>6</v>
      </c>
      <c r="G8" s="18">
        <f>J6</f>
        <v>15</v>
      </c>
      <c r="H8" s="19">
        <f>M6</f>
        <v>11</v>
      </c>
      <c r="I8" s="129">
        <f>L6</f>
        <v>7</v>
      </c>
      <c r="J8" s="230"/>
      <c r="K8" s="231"/>
      <c r="L8" s="231"/>
      <c r="M8" s="232"/>
      <c r="N8" s="10">
        <v>15</v>
      </c>
      <c r="O8" s="8">
        <v>8</v>
      </c>
      <c r="P8" s="9">
        <v>9</v>
      </c>
      <c r="Q8" s="126">
        <v>11</v>
      </c>
      <c r="R8" s="251">
        <f>P9+H9+D9</f>
        <v>5</v>
      </c>
      <c r="S8" s="236">
        <f>H8+F8+F9+D8+B8+B9+N8+N9+P8</f>
        <v>107</v>
      </c>
      <c r="T8" s="253">
        <f>I8+G8+G9+E8+C8+C9+O9+O8+Q8</f>
        <v>93</v>
      </c>
      <c r="U8" s="255" t="s">
        <v>180</v>
      </c>
      <c r="W8" s="238">
        <f>IF(B8&gt;C8,1,0)+IF(B9&gt;C9,1,0)+IF(D8&gt;E8,1,0)+IF(F8&gt;G8,1,0)+IF(F9&gt;G9,1,0)+IF(H8&gt;I8,1,0)+IF(N8&gt;O8,1,0)+IF(N9&gt;O9,1,0)+IF(P8&gt;Q8,1,0)</f>
        <v>5</v>
      </c>
      <c r="X8" s="224">
        <f>IF(B8&lt;C8,1,0)+IF(B9&lt;C9,1,0)+IF(D8&lt;E8,1,0)+IF(F8&lt;G8,1,0)+IF(F9&lt;G9,1,0)+IF(H8&lt;I8,1,0)+IF(N8&lt;O8,1,0)+IF(N9&lt;O9,1,0)+IF(P8&lt;Q8,1,0)</f>
        <v>4</v>
      </c>
      <c r="Y8" s="224">
        <f t="shared" ref="Y8" si="2">W8/X8</f>
        <v>1.25</v>
      </c>
      <c r="Z8" s="225">
        <f t="shared" ref="Z8" si="3">S8/T8</f>
        <v>1.1505376344086022</v>
      </c>
    </row>
    <row r="9" spans="1:26" ht="15.75" thickBot="1" x14ac:dyDescent="0.3">
      <c r="A9" s="244"/>
      <c r="B9" s="20">
        <f>K5</f>
        <v>13</v>
      </c>
      <c r="C9" s="21">
        <f>J5</f>
        <v>15</v>
      </c>
      <c r="D9" s="226">
        <f>IF(AND(B8=0,B9=0),0,1)*0+IF(AND(B8&gt;C8,B9&gt;C9),1,0)*2+IF(AND(B8&lt;C8,B9&lt;C9),1,0)*IF(AND(B8=0,B9=0),0,1)+IF(D8&gt;E8,1,0)*2+IF(D8&lt;E8,1,0)*1</f>
        <v>2</v>
      </c>
      <c r="E9" s="227"/>
      <c r="F9" s="22">
        <f>K7</f>
        <v>15</v>
      </c>
      <c r="G9" s="23">
        <f>J7</f>
        <v>5</v>
      </c>
      <c r="H9" s="287">
        <f>IF(AND(F8=0,F9=0),0,1)*0+IF(AND(F8&gt;G8,F9&gt;G9),1,0)*2+IF(AND(F8&lt;G8,F9&lt;G9),1,0)*IF(AND(F8=0,F9=0),0,1)+IF(H8&gt;I8,1,0)*2+IF(H8&lt;I8,1,0)*1</f>
        <v>2</v>
      </c>
      <c r="I9" s="288"/>
      <c r="J9" s="289"/>
      <c r="K9" s="246"/>
      <c r="L9" s="246"/>
      <c r="M9" s="247"/>
      <c r="N9" s="13">
        <v>12</v>
      </c>
      <c r="O9" s="14">
        <v>15</v>
      </c>
      <c r="P9" s="287">
        <f>IF(AND(N8=0,N9=0),0,1)*0+IF(AND(N8&gt;O8,N9&gt;O9),1,0)*2+IF(AND(N8&lt;O8,N9&lt;O9),1,0)*IF(AND(N8=0,N9=0),0,1)+IF(P8&gt;Q8,1,0)*2+IF(P8&lt;Q8,1,0)*1</f>
        <v>1</v>
      </c>
      <c r="Q9" s="288"/>
      <c r="R9" s="252"/>
      <c r="S9" s="248"/>
      <c r="T9" s="254"/>
      <c r="U9" s="256"/>
      <c r="W9" s="249"/>
      <c r="X9" s="224"/>
      <c r="Y9" s="224"/>
      <c r="Z9" s="225"/>
    </row>
    <row r="10" spans="1:26" ht="16.5" thickTop="1" thickBot="1" x14ac:dyDescent="0.3">
      <c r="A10" s="228" t="s">
        <v>152</v>
      </c>
      <c r="B10" s="7">
        <f>O4</f>
        <v>5</v>
      </c>
      <c r="C10" s="15">
        <f>N4</f>
        <v>15</v>
      </c>
      <c r="D10" s="16">
        <f>Q4</f>
        <v>0</v>
      </c>
      <c r="E10" s="128">
        <f>P4</f>
        <v>0</v>
      </c>
      <c r="F10" s="17">
        <f>O6</f>
        <v>15</v>
      </c>
      <c r="G10" s="18">
        <f>N6</f>
        <v>9</v>
      </c>
      <c r="H10" s="19">
        <f>Q6</f>
        <v>11</v>
      </c>
      <c r="I10" s="129">
        <f>P6</f>
        <v>6</v>
      </c>
      <c r="J10" s="10">
        <f>O8</f>
        <v>8</v>
      </c>
      <c r="K10" s="8">
        <f>N8</f>
        <v>15</v>
      </c>
      <c r="L10" s="9">
        <f>Q8</f>
        <v>11</v>
      </c>
      <c r="M10" s="126">
        <f>P8</f>
        <v>9</v>
      </c>
      <c r="N10" s="230"/>
      <c r="O10" s="231"/>
      <c r="P10" s="231"/>
      <c r="Q10" s="232"/>
      <c r="R10" s="251">
        <f>H11+D11+L11</f>
        <v>5</v>
      </c>
      <c r="S10" s="236">
        <f>J10+J11+L10+B10+B11+D10+F10+F11+H10</f>
        <v>87</v>
      </c>
      <c r="T10" s="253">
        <f>K11+K10+M10+C11+C10+E10+I10+G10+G11</f>
        <v>96</v>
      </c>
      <c r="U10" s="255" t="s">
        <v>181</v>
      </c>
      <c r="W10" s="238">
        <f>IF(B10&gt;C10,1,0)+IF(B11&gt;C11,1,0)+IF(D10&gt;E10,1,0)+IF(F10&gt;G10,1,0)+IF(F11&gt;G11,1,0)+IF(H10&gt;I10,1,0)+IF(J10&gt;K10,1,0)+IF(J11&gt;K11,1,0)+IF(L10&gt;M10,1,0)</f>
        <v>4</v>
      </c>
      <c r="X10" s="224">
        <f>IF(B10&lt;C10,1,0)+IF(B11&lt;C11,1,0)+IF(D10&lt;E10,1,0)+IF(F10&lt;G10,1,0)+IF(F11&lt;G11,1,0)+IF(H10&lt;I10,1,0)+IF(J10&lt;K10,1,0)+IF(J11&lt;K11,1,0)+IF(L10&lt;M10,1,0)</f>
        <v>4</v>
      </c>
      <c r="Y10" s="224">
        <f t="shared" ref="Y10" si="4">W10/X10</f>
        <v>1</v>
      </c>
      <c r="Z10" s="225">
        <f t="shared" ref="Z10" si="5">S10/T10</f>
        <v>0.90625</v>
      </c>
    </row>
    <row r="11" spans="1:26" ht="15.75" thickBot="1" x14ac:dyDescent="0.3">
      <c r="A11" s="229"/>
      <c r="B11" s="24">
        <f>O5</f>
        <v>12</v>
      </c>
      <c r="C11" s="25">
        <f>N5</f>
        <v>15</v>
      </c>
      <c r="D11" s="242">
        <f>IF(AND(B10=0,B11=0),0,1)*0+IF(AND(B10&gt;C10,B11&gt;C11),1,0)*2+IF(AND(B10&lt;C10,B11&lt;C11),1,0)*IF(AND(B10=0,B11=0),0,1)+IF(D10&gt;E10,1,0)*2+IF(D10&lt;E10,1,0)*1</f>
        <v>1</v>
      </c>
      <c r="E11" s="243"/>
      <c r="F11" s="26">
        <f>O7</f>
        <v>10</v>
      </c>
      <c r="G11" s="27">
        <f>N7</f>
        <v>15</v>
      </c>
      <c r="H11" s="242">
        <f>IF(AND(F10=0,F11=0),0,1)*0+IF(AND(F10&gt;G10,F11&gt;G11),1,0)*2+IF(AND(F10&lt;G10,F11&lt;G11),1,0)*IF(AND(F10=0,F11=0),0,1)+IF(H10&gt;I10,1,0)*2+IF(H10&lt;I10,1,0)*1</f>
        <v>2</v>
      </c>
      <c r="I11" s="243"/>
      <c r="J11" s="28">
        <f>O9</f>
        <v>15</v>
      </c>
      <c r="K11" s="26">
        <f>N9</f>
        <v>12</v>
      </c>
      <c r="L11" s="242">
        <f>IF(AND(J10=0,J11=0),0,1)*0+IF(AND(J10&gt;K10,J11&gt;K11),1,0)*2+IF(AND(J10&lt;K10,J11&lt;K11),1,0)*IF(AND(J10=0,J11=0),0,1)+IF(L10&gt;M10,1,0)*2+IF(L10&lt;M10,1,0)*1</f>
        <v>2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5.75" thickTop="1" x14ac:dyDescent="0.25"/>
    <row r="14" spans="1:26" x14ac:dyDescent="0.25">
      <c r="A14" t="s">
        <v>5</v>
      </c>
    </row>
  </sheetData>
  <mergeCells count="58">
    <mergeCell ref="A1:X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U14" sqref="U14"/>
    </sheetView>
  </sheetViews>
  <sheetFormatPr defaultRowHeight="15" x14ac:dyDescent="0.25"/>
  <cols>
    <col min="1" max="1" width="23.28515625" customWidth="1"/>
    <col min="2" max="3" width="4.140625" customWidth="1"/>
    <col min="4" max="4" width="4.28515625" customWidth="1"/>
    <col min="5" max="5" width="4.140625" customWidth="1"/>
    <col min="6" max="6" width="4.5703125" customWidth="1"/>
    <col min="7" max="7" width="4" customWidth="1"/>
    <col min="8" max="8" width="3.85546875" customWidth="1"/>
    <col min="9" max="9" width="4.5703125" customWidth="1"/>
    <col min="10" max="13" width="4.140625" customWidth="1"/>
    <col min="14" max="14" width="3.7109375" customWidth="1"/>
    <col min="15" max="15" width="4.140625" customWidth="1"/>
    <col min="16" max="16" width="4.42578125" customWidth="1"/>
    <col min="17" max="17" width="4.85546875" customWidth="1"/>
    <col min="18" max="18" width="7.28515625" customWidth="1"/>
    <col min="19" max="19" width="5.140625" customWidth="1"/>
    <col min="20" max="20" width="5" customWidth="1"/>
    <col min="21" max="21" width="8.5703125" customWidth="1"/>
    <col min="24" max="24" width="10.140625" customWidth="1"/>
  </cols>
  <sheetData>
    <row r="1" spans="1:26" ht="45.75" customHeight="1" x14ac:dyDescent="0.25">
      <c r="A1" s="264" t="s">
        <v>130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52.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228" t="s">
        <v>154</v>
      </c>
      <c r="B4" s="257"/>
      <c r="C4" s="258"/>
      <c r="D4" s="258"/>
      <c r="E4" s="259"/>
      <c r="F4" s="29">
        <v>13</v>
      </c>
      <c r="G4" s="30">
        <v>15</v>
      </c>
      <c r="H4" s="31"/>
      <c r="I4" s="40"/>
      <c r="J4" s="29">
        <v>15</v>
      </c>
      <c r="K4" s="32">
        <v>11</v>
      </c>
      <c r="L4" s="31"/>
      <c r="M4" s="41"/>
      <c r="N4" s="29">
        <v>11</v>
      </c>
      <c r="O4" s="32">
        <v>15</v>
      </c>
      <c r="P4" s="31"/>
      <c r="Q4" s="41"/>
      <c r="R4" s="251">
        <f>P5+L5+H5</f>
        <v>4</v>
      </c>
      <c r="S4" s="236">
        <f>J4+J5+L4+N4+N5+P4+H4+F4+F5</f>
        <v>78</v>
      </c>
      <c r="T4" s="253">
        <f>K5+K4+M4+O5+O4+Q4+I4+G4+G5</f>
        <v>79</v>
      </c>
      <c r="U4" s="255" t="s">
        <v>182</v>
      </c>
      <c r="W4" s="238">
        <f>IF(F4&gt;G4,1,0)+IF(F5&gt;G5,1,0)+IF(H4&gt;I4,1,0)+IF(J4&gt;K4,1,0)+IF(J5&gt;K5,1,0)+IF(L4&gt;M4,1,0)+IF(N4&gt;O4,1,0)+IF(N5&gt;O5,1,0)+IF(P4&gt;Q4,1,0)</f>
        <v>2</v>
      </c>
      <c r="X4" s="224">
        <f>IF(F4&lt;G4,1,0)+IF(F5&lt;G5,1,0)+IF(H4&lt;I4,1,0)+IF(J4&lt;K4,1,0)+IF(J5&lt;K5,1,0)+IF(L4&lt;M4,1,0)+IF(N4&lt;O4,1,0)+IF(N5&lt;O5,1,0)+IF(P4&lt;Q4,1,0)</f>
        <v>4</v>
      </c>
      <c r="Y4" s="224">
        <f>W4/X4</f>
        <v>0.5</v>
      </c>
      <c r="Z4" s="225">
        <f>S4/T4</f>
        <v>0.98734177215189878</v>
      </c>
    </row>
    <row r="5" spans="1:26" ht="15.75" thickBot="1" x14ac:dyDescent="0.3">
      <c r="A5" s="244"/>
      <c r="B5" s="260"/>
      <c r="C5" s="261"/>
      <c r="D5" s="261"/>
      <c r="E5" s="262"/>
      <c r="F5" s="33">
        <v>10</v>
      </c>
      <c r="G5" s="34">
        <v>15</v>
      </c>
      <c r="H5" s="287">
        <f>IF(AND(F4=0,F5=0),0,1)*0+IF(AND(F4&gt;G4,F5&gt;G5),1,0)*2+IF(AND(F4&lt;G4,F5&lt;G5),1,0)*IF(AND(F4=0,F5=0),0,1)+IF(H4&gt;I4,1,0)*2+IF(H4&lt;I4,1,0)*1</f>
        <v>1</v>
      </c>
      <c r="I5" s="288"/>
      <c r="J5" s="33">
        <v>15</v>
      </c>
      <c r="K5" s="34">
        <v>7</v>
      </c>
      <c r="L5" s="287">
        <f>IF(AND(J4=0,J5=0),0,1)*0+IF(AND(J4&gt;K4,J5&gt;K5),1,0)*2+IF(AND(J4&lt;K4,J5&lt;K5),1,0)*IF(AND(J4=0,J5=0),0,1)+IF(L4&gt;M4,1,0)*2+IF(L4&lt;M4,1,0)*1</f>
        <v>2</v>
      </c>
      <c r="M5" s="288"/>
      <c r="N5" s="33">
        <v>14</v>
      </c>
      <c r="O5" s="34">
        <v>16</v>
      </c>
      <c r="P5" s="226">
        <f>IF(AND(N4=0,N5=0),0,1)*0+IF(AND(N4&gt;O4,N5&gt;O5),1,0)*2+IF(AND(N4&lt;O4,N5&lt;O5),1,0)*IF(AND(N4=0,N5=0),0,1)+IF(P4&gt;Q4,1,0)*2+IF(P4&lt;Q4,1,0)*1</f>
        <v>1</v>
      </c>
      <c r="Q5" s="227"/>
      <c r="R5" s="252"/>
      <c r="S5" s="248"/>
      <c r="T5" s="254"/>
      <c r="U5" s="256"/>
      <c r="W5" s="249"/>
      <c r="X5" s="224"/>
      <c r="Y5" s="224"/>
      <c r="Z5" s="225"/>
    </row>
    <row r="6" spans="1:26" ht="16.5" thickTop="1" thickBot="1" x14ac:dyDescent="0.3">
      <c r="A6" s="228" t="s">
        <v>155</v>
      </c>
      <c r="B6" s="3">
        <f>G4</f>
        <v>15</v>
      </c>
      <c r="C6" s="4">
        <f>F4</f>
        <v>13</v>
      </c>
      <c r="D6" s="5">
        <f>I4</f>
        <v>0</v>
      </c>
      <c r="E6" s="6">
        <f>H4</f>
        <v>0</v>
      </c>
      <c r="F6" s="230"/>
      <c r="G6" s="231"/>
      <c r="H6" s="231"/>
      <c r="I6" s="232"/>
      <c r="J6" s="7">
        <v>15</v>
      </c>
      <c r="K6" s="8">
        <v>10</v>
      </c>
      <c r="L6" s="9"/>
      <c r="M6" s="126"/>
      <c r="N6" s="10">
        <v>15</v>
      </c>
      <c r="O6" s="8">
        <v>10</v>
      </c>
      <c r="P6" s="127"/>
      <c r="Q6" s="126"/>
      <c r="R6" s="251">
        <f>P7+L7+D7</f>
        <v>6</v>
      </c>
      <c r="S6" s="236">
        <f>J6+J7+L6+N6+N7+P6+D6+B6+B7</f>
        <v>92</v>
      </c>
      <c r="T6" s="253">
        <f>K7+K6+M6+O7+O6+Q6+E6+C6+C7</f>
        <v>71</v>
      </c>
      <c r="U6" s="255" t="s">
        <v>180</v>
      </c>
      <c r="W6" s="238">
        <f>IF(B6&gt;C6,1,0)+IF(B7&gt;C7,1,0)+IF(D6&gt;E6,1,0)+IF(J6&gt;K6,1,0)+IF(J7&gt;K7,1,0)+IF(L6&gt;M6,1,0)+IF(N6&gt;O6,1,0)+IF(N7&gt;O7,1,0)+IF(P6&gt;Q6,1,0)</f>
        <v>6</v>
      </c>
      <c r="X6" s="224">
        <f>IF(B6&lt;C6,1,0)+IF(B7&lt;C7,1,0)+IF(D6&lt;E6,1,0)+IF(J6&lt;K6,1,0)+IF(J7&lt;K7,1,0)+IF(L6&lt;M6,1,0)+IF(N6&lt;O6,1,0)+IF(N7&lt;O7,1,0)+IF(P6&lt;Q6,1,0)</f>
        <v>0</v>
      </c>
      <c r="Y6" s="224" t="e">
        <f t="shared" ref="Y6" si="0">W6/X6</f>
        <v>#DIV/0!</v>
      </c>
      <c r="Z6" s="225">
        <f t="shared" ref="Z6" si="1">S6/T6</f>
        <v>1.295774647887324</v>
      </c>
    </row>
    <row r="7" spans="1:26" ht="15.75" thickBot="1" x14ac:dyDescent="0.3">
      <c r="A7" s="244"/>
      <c r="B7" s="11">
        <f>G5</f>
        <v>15</v>
      </c>
      <c r="C7" s="12">
        <f>F5</f>
        <v>10</v>
      </c>
      <c r="D7" s="226">
        <f>IF(AND(B6=0,B7=0),0,1)*0+IF(AND(B6&gt;C6,B7&gt;C7),1,0)*2+IF(AND(B6&lt;C6,B7&lt;C7),1,0)*IF(AND(B6=0,B7=0),0,1)+IF(D6&gt;E6,1,0)*2+IF(D6&lt;E6,1,0)*1</f>
        <v>2</v>
      </c>
      <c r="E7" s="227"/>
      <c r="F7" s="289"/>
      <c r="G7" s="246"/>
      <c r="H7" s="246"/>
      <c r="I7" s="247"/>
      <c r="J7" s="13">
        <v>15</v>
      </c>
      <c r="K7" s="14">
        <v>13</v>
      </c>
      <c r="L7" s="287">
        <f>IF(AND(J6=0,J7=0),0,1)*0+IF(AND(J6&gt;K6,J7&gt;K7),1,0)*2+IF(AND(J6&lt;K6,J7&lt;K7),1,0)*IF(AND(J6=0,J7=0),0,1)+IF(L6&gt;M6,1,0)*2+IF(L6&lt;M6,1,0)*1</f>
        <v>2</v>
      </c>
      <c r="M7" s="288"/>
      <c r="N7" s="13">
        <v>17</v>
      </c>
      <c r="O7" s="14">
        <v>15</v>
      </c>
      <c r="P7" s="226">
        <f>IF(AND(N6=0,N7=0),0,1)*0+IF(AND(N6&gt;O6,N7&gt;O7),1,0)*2+IF(AND(N6&lt;O6,N7&lt;O7),1,0)*IF(AND(N6=0,N7=0),0,1)+IF(P6&gt;Q6,1,0)*2+IF(P6&lt;Q6,1,0)*1</f>
        <v>2</v>
      </c>
      <c r="Q7" s="227"/>
      <c r="R7" s="252"/>
      <c r="S7" s="248"/>
      <c r="T7" s="254"/>
      <c r="U7" s="256"/>
      <c r="W7" s="249"/>
      <c r="X7" s="224"/>
      <c r="Y7" s="224"/>
      <c r="Z7" s="225"/>
    </row>
    <row r="8" spans="1:26" ht="16.5" thickTop="1" thickBot="1" x14ac:dyDescent="0.3">
      <c r="A8" s="228" t="s">
        <v>153</v>
      </c>
      <c r="B8" s="7">
        <f>K4</f>
        <v>11</v>
      </c>
      <c r="C8" s="15">
        <f>J4</f>
        <v>15</v>
      </c>
      <c r="D8" s="16">
        <f>M4</f>
        <v>0</v>
      </c>
      <c r="E8" s="128">
        <f>L4</f>
        <v>0</v>
      </c>
      <c r="F8" s="17">
        <f>K6</f>
        <v>10</v>
      </c>
      <c r="G8" s="18">
        <f>J6</f>
        <v>15</v>
      </c>
      <c r="H8" s="19">
        <f>M6</f>
        <v>0</v>
      </c>
      <c r="I8" s="129">
        <f>L6</f>
        <v>0</v>
      </c>
      <c r="J8" s="230"/>
      <c r="K8" s="231"/>
      <c r="L8" s="231"/>
      <c r="M8" s="232"/>
      <c r="N8" s="10">
        <v>11</v>
      </c>
      <c r="O8" s="8">
        <v>15</v>
      </c>
      <c r="P8" s="9"/>
      <c r="Q8" s="126"/>
      <c r="R8" s="251">
        <f>P9+H9+D9</f>
        <v>3</v>
      </c>
      <c r="S8" s="236">
        <f>H8+F8+F9+D8+B8+B9+N8+N9+P8</f>
        <v>64</v>
      </c>
      <c r="T8" s="253">
        <f>I8+G8+G9+E8+C8+C9+O9+O8+Q8</f>
        <v>90</v>
      </c>
      <c r="U8" s="255" t="s">
        <v>183</v>
      </c>
      <c r="W8" s="238">
        <f>IF(B8&gt;C8,1,0)+IF(B9&gt;C9,1,0)+IF(D8&gt;E8,1,0)+IF(F8&gt;G8,1,0)+IF(F9&gt;G9,1,0)+IF(H8&gt;I8,1,0)+IF(N8&gt;O8,1,0)+IF(N9&gt;O9,1,0)+IF(P8&gt;Q8,1,0)</f>
        <v>0</v>
      </c>
      <c r="X8" s="224">
        <f>IF(B8&lt;C8,1,0)+IF(B9&lt;C9,1,0)+IF(D8&lt;E8,1,0)+IF(F8&lt;G8,1,0)+IF(F9&lt;G9,1,0)+IF(H8&lt;I8,1,0)+IF(N8&lt;O8,1,0)+IF(N9&lt;O9,1,0)+IF(P8&lt;Q8,1,0)</f>
        <v>6</v>
      </c>
      <c r="Y8" s="224">
        <f t="shared" ref="Y8" si="2">W8/X8</f>
        <v>0</v>
      </c>
      <c r="Z8" s="225">
        <f t="shared" ref="Z8" si="3">S8/T8</f>
        <v>0.71111111111111114</v>
      </c>
    </row>
    <row r="9" spans="1:26" ht="15.75" thickBot="1" x14ac:dyDescent="0.3">
      <c r="A9" s="244"/>
      <c r="B9" s="20">
        <f>K5</f>
        <v>7</v>
      </c>
      <c r="C9" s="21">
        <f>J5</f>
        <v>15</v>
      </c>
      <c r="D9" s="226">
        <f>IF(AND(B8=0,B9=0),0,1)*0+IF(AND(B8&gt;C8,B9&gt;C9),1,0)*2+IF(AND(B8&lt;C8,B9&lt;C9),1,0)*IF(AND(B8=0,B9=0),0,1)+IF(D8&gt;E8,1,0)*2+IF(D8&lt;E8,1,0)*1</f>
        <v>1</v>
      </c>
      <c r="E9" s="227"/>
      <c r="F9" s="22">
        <f>K7</f>
        <v>13</v>
      </c>
      <c r="G9" s="23">
        <f>J7</f>
        <v>15</v>
      </c>
      <c r="H9" s="287">
        <f>IF(AND(F8=0,F9=0),0,1)*0+IF(AND(F8&gt;G8,F9&gt;G9),1,0)*2+IF(AND(F8&lt;G8,F9&lt;G9),1,0)*IF(AND(F8=0,F9=0),0,1)+IF(H8&gt;I8,1,0)*2+IF(H8&lt;I8,1,0)*1</f>
        <v>1</v>
      </c>
      <c r="I9" s="288"/>
      <c r="J9" s="289"/>
      <c r="K9" s="246"/>
      <c r="L9" s="246"/>
      <c r="M9" s="247"/>
      <c r="N9" s="13">
        <v>12</v>
      </c>
      <c r="O9" s="14">
        <v>15</v>
      </c>
      <c r="P9" s="226">
        <f>IF(AND(N8=0,N9=0),0,1)*0+IF(AND(N8&gt;O8,N9&gt;O9),1,0)*2+IF(AND(N8&lt;O8,N9&lt;O9),1,0)*IF(AND(N8=0,N9=0),0,1)+IF(P8&gt;Q8,1,0)*2+IF(P8&lt;Q8,1,0)*1</f>
        <v>1</v>
      </c>
      <c r="Q9" s="227"/>
      <c r="R9" s="252"/>
      <c r="S9" s="248"/>
      <c r="T9" s="254"/>
      <c r="U9" s="256"/>
      <c r="W9" s="249"/>
      <c r="X9" s="224"/>
      <c r="Y9" s="224"/>
      <c r="Z9" s="225"/>
    </row>
    <row r="10" spans="1:26" ht="16.5" thickTop="1" thickBot="1" x14ac:dyDescent="0.3">
      <c r="A10" s="228" t="s">
        <v>63</v>
      </c>
      <c r="B10" s="7">
        <f>O4</f>
        <v>15</v>
      </c>
      <c r="C10" s="15">
        <f>N4</f>
        <v>11</v>
      </c>
      <c r="D10" s="16">
        <f>Q4</f>
        <v>0</v>
      </c>
      <c r="E10" s="128">
        <f>P4</f>
        <v>0</v>
      </c>
      <c r="F10" s="17">
        <f>O6</f>
        <v>10</v>
      </c>
      <c r="G10" s="18">
        <f>N6</f>
        <v>15</v>
      </c>
      <c r="H10" s="19">
        <f>Q6</f>
        <v>0</v>
      </c>
      <c r="I10" s="129">
        <f>P6</f>
        <v>0</v>
      </c>
      <c r="J10" s="10">
        <f>O8</f>
        <v>15</v>
      </c>
      <c r="K10" s="8">
        <f>N8</f>
        <v>11</v>
      </c>
      <c r="L10" s="9">
        <f>Q8</f>
        <v>0</v>
      </c>
      <c r="M10" s="126">
        <f>P8</f>
        <v>0</v>
      </c>
      <c r="N10" s="230"/>
      <c r="O10" s="231"/>
      <c r="P10" s="231"/>
      <c r="Q10" s="232"/>
      <c r="R10" s="251">
        <f>H11+D11+L11</f>
        <v>5</v>
      </c>
      <c r="S10" s="236">
        <f>J10+J11+L10+B10+B11+D10+F10+F11+H10</f>
        <v>86</v>
      </c>
      <c r="T10" s="253">
        <f>K11+K10+M10+C11+C10+E10+I10+G10+G11</f>
        <v>80</v>
      </c>
      <c r="U10" s="255" t="s">
        <v>181</v>
      </c>
      <c r="W10" s="238">
        <f>IF(B10&gt;C10,1,0)+IF(B11&gt;C11,1,0)+IF(D10&gt;E10,1,0)+IF(F10&gt;G10,1,0)+IF(F11&gt;G11,1,0)+IF(H10&gt;I10,1,0)+IF(J10&gt;K10,1,0)+IF(J11&gt;K11,1,0)+IF(L10&gt;M10,1,0)</f>
        <v>4</v>
      </c>
      <c r="X10" s="224">
        <f>IF(B10&lt;C10,1,0)+IF(B11&lt;C11,1,0)+IF(D10&lt;E10,1,0)+IF(F10&lt;G10,1,0)+IF(F11&lt;G11,1,0)+IF(H10&lt;I10,1,0)+IF(J10&lt;K10,1,0)+IF(J11&lt;K11,1,0)+IF(L10&lt;M10,1,0)</f>
        <v>2</v>
      </c>
      <c r="Y10" s="224">
        <f t="shared" ref="Y10" si="4">W10/X10</f>
        <v>2</v>
      </c>
      <c r="Z10" s="225">
        <f t="shared" ref="Z10" si="5">S10/T10</f>
        <v>1.075</v>
      </c>
    </row>
    <row r="11" spans="1:26" ht="15.75" thickBot="1" x14ac:dyDescent="0.3">
      <c r="A11" s="229"/>
      <c r="B11" s="24">
        <f>O5</f>
        <v>16</v>
      </c>
      <c r="C11" s="25">
        <f>N5</f>
        <v>14</v>
      </c>
      <c r="D11" s="242">
        <f>IF(AND(B10=0,B11=0),0,1)*0+IF(AND(B10&gt;C10,B11&gt;C11),1,0)*2+IF(AND(B10&lt;C10,B11&lt;C11),1,0)*IF(AND(B10=0,B11=0),0,1)+IF(D10&gt;E10,1,0)*2+IF(D10&lt;E10,1,0)*1</f>
        <v>2</v>
      </c>
      <c r="E11" s="243"/>
      <c r="F11" s="26">
        <f>O7</f>
        <v>15</v>
      </c>
      <c r="G11" s="27">
        <f>N7</f>
        <v>17</v>
      </c>
      <c r="H11" s="242">
        <f>IF(AND(F10=0,F11=0),0,1)*0+IF(AND(F10&gt;G10,F11&gt;G11),1,0)*2+IF(AND(F10&lt;G10,F11&lt;G11),1,0)*IF(AND(F10=0,F11=0),0,1)+IF(H10&gt;I10,1,0)*2+IF(H10&lt;I10,1,0)*1</f>
        <v>1</v>
      </c>
      <c r="I11" s="243"/>
      <c r="J11" s="28">
        <f>O9</f>
        <v>15</v>
      </c>
      <c r="K11" s="26">
        <f>N9</f>
        <v>12</v>
      </c>
      <c r="L11" s="242">
        <f>IF(AND(J10=0,J11=0),0,1)*0+IF(AND(J10&gt;K10,J11&gt;K11),1,0)*2+IF(AND(J10&lt;K10,J11&lt;K11),1,0)*IF(AND(J10=0,J11=0),0,1)+IF(L10&gt;M10,1,0)*2+IF(L10&lt;M10,1,0)*1</f>
        <v>2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5.75" thickTop="1" x14ac:dyDescent="0.25"/>
    <row r="14" spans="1:26" x14ac:dyDescent="0.25">
      <c r="A14" t="s">
        <v>5</v>
      </c>
    </row>
  </sheetData>
  <mergeCells count="58">
    <mergeCell ref="A1:X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V26" sqref="V26"/>
    </sheetView>
  </sheetViews>
  <sheetFormatPr defaultRowHeight="15" x14ac:dyDescent="0.25"/>
  <cols>
    <col min="1" max="1" width="18.42578125" customWidth="1"/>
    <col min="2" max="2" width="4.140625" customWidth="1"/>
    <col min="3" max="5" width="4" customWidth="1"/>
    <col min="6" max="6" width="4.28515625" customWidth="1"/>
    <col min="7" max="7" width="3.85546875" customWidth="1"/>
    <col min="8" max="8" width="4" customWidth="1"/>
    <col min="9" max="9" width="4.28515625" customWidth="1"/>
    <col min="10" max="10" width="4.140625" customWidth="1"/>
    <col min="11" max="12" width="4" customWidth="1"/>
    <col min="13" max="13" width="4.140625" customWidth="1"/>
    <col min="14" max="16" width="3.85546875" customWidth="1"/>
    <col min="17" max="17" width="4" customWidth="1"/>
    <col min="18" max="18" width="4.140625" customWidth="1"/>
    <col min="19" max="19" width="3.5703125" customWidth="1"/>
    <col min="20" max="20" width="3.85546875" customWidth="1"/>
    <col min="21" max="21" width="3.7109375" customWidth="1"/>
    <col min="22" max="24" width="4.28515625" customWidth="1"/>
    <col min="25" max="25" width="4.140625" customWidth="1"/>
    <col min="26" max="26" width="5.140625" customWidth="1"/>
    <col min="27" max="27" width="5" customWidth="1"/>
    <col min="28" max="28" width="8.7109375" customWidth="1"/>
    <col min="29" max="29" width="11" customWidth="1"/>
    <col min="31" max="31" width="10.140625" customWidth="1"/>
  </cols>
  <sheetData>
    <row r="1" spans="1:33" ht="38.25" customHeight="1" x14ac:dyDescent="0.25">
      <c r="A1" s="264" t="s">
        <v>131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33" ht="15.75" thickBot="1" x14ac:dyDescent="0.3"/>
    <row r="3" spans="1:33" ht="60.7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6"/>
      <c r="R3" s="265">
        <v>5</v>
      </c>
      <c r="S3" s="266"/>
      <c r="T3" s="266"/>
      <c r="U3" s="267"/>
      <c r="V3" s="326" t="s">
        <v>1</v>
      </c>
      <c r="W3" s="327"/>
      <c r="X3" s="268" t="s">
        <v>2</v>
      </c>
      <c r="Y3" s="269"/>
      <c r="Z3" s="268" t="s">
        <v>3</v>
      </c>
      <c r="AA3" s="269"/>
      <c r="AB3" s="2" t="s">
        <v>4</v>
      </c>
      <c r="AD3" s="43" t="s">
        <v>6</v>
      </c>
      <c r="AE3" s="44" t="s">
        <v>7</v>
      </c>
      <c r="AF3" s="44" t="s">
        <v>8</v>
      </c>
      <c r="AG3" s="45" t="s">
        <v>9</v>
      </c>
    </row>
    <row r="4" spans="1:33" ht="16.5" customHeight="1" thickTop="1" thickBot="1" x14ac:dyDescent="0.3">
      <c r="A4" s="228" t="s">
        <v>157</v>
      </c>
      <c r="B4" s="328"/>
      <c r="C4" s="329"/>
      <c r="D4" s="329"/>
      <c r="E4" s="330"/>
      <c r="F4" s="29">
        <v>8</v>
      </c>
      <c r="G4" s="30">
        <v>15</v>
      </c>
      <c r="H4" s="31"/>
      <c r="I4" s="40"/>
      <c r="J4" s="29">
        <v>15</v>
      </c>
      <c r="K4" s="32">
        <v>6</v>
      </c>
      <c r="L4" s="31"/>
      <c r="M4" s="41"/>
      <c r="N4" s="29">
        <v>15</v>
      </c>
      <c r="O4" s="32">
        <v>10</v>
      </c>
      <c r="P4" s="31"/>
      <c r="Q4" s="40"/>
      <c r="R4" s="110">
        <v>5</v>
      </c>
      <c r="S4" s="111">
        <v>15</v>
      </c>
      <c r="T4" s="31"/>
      <c r="U4" s="41"/>
      <c r="V4" s="251">
        <f>T5+P5+L5+H5</f>
        <v>6</v>
      </c>
      <c r="W4" s="321">
        <f>V4+V6</f>
        <v>6</v>
      </c>
      <c r="X4" s="236">
        <f>J4+J5+L4+N4+N5+P4+H4+F4+F5+R4+R5+T4</f>
        <v>91</v>
      </c>
      <c r="Y4" s="253">
        <f>K5+K4+M4+O5+O4+U4+I4+G4+G5+Q4+S4+S5</f>
        <v>80</v>
      </c>
      <c r="Z4" s="337">
        <f>X4+X6</f>
        <v>91</v>
      </c>
      <c r="AA4" s="340">
        <f>Y4+Y6</f>
        <v>80</v>
      </c>
      <c r="AB4" s="297" t="s">
        <v>182</v>
      </c>
      <c r="AD4" s="31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4</v>
      </c>
      <c r="AE4" s="22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224">
        <f>AD4/AE4</f>
        <v>1</v>
      </c>
      <c r="AG4" s="225">
        <f>Z4/AA4</f>
        <v>1.1375</v>
      </c>
    </row>
    <row r="5" spans="1:33" ht="15.75" customHeight="1" thickBot="1" x14ac:dyDescent="0.3">
      <c r="A5" s="244"/>
      <c r="B5" s="331"/>
      <c r="C5" s="332"/>
      <c r="D5" s="332"/>
      <c r="E5" s="333"/>
      <c r="F5" s="33">
        <v>11</v>
      </c>
      <c r="G5" s="34">
        <v>15</v>
      </c>
      <c r="H5" s="287">
        <f>IF(AND(F4=0,F5=0),0,1)*0+IF(AND(F4&gt;G4,F5&gt;G5),1,0)*2+IF(AND(F4&lt;G4,F5&lt;G5),1,0)*IF(AND(F4=0,F5=0),0,1)+IF(H4&gt;I4,1,0)*2+IF(H4&lt;I4,1,0)*1</f>
        <v>1</v>
      </c>
      <c r="I5" s="288"/>
      <c r="J5" s="33">
        <v>15</v>
      </c>
      <c r="K5" s="34">
        <v>2</v>
      </c>
      <c r="L5" s="287">
        <f>IF(AND(J4=0,J5=0),0,1)*0+IF(AND(J4&gt;K4,J5&gt;K5),1,0)*2+IF(AND(J4&lt;K4,J5&lt;K5),1,0)*IF(AND(J4=0,J5=0),0,1)+IF(L4&gt;M4,1,0)*2+IF(L4&lt;M4,1,0)*1</f>
        <v>2</v>
      </c>
      <c r="M5" s="288"/>
      <c r="N5" s="33">
        <v>15</v>
      </c>
      <c r="O5" s="34">
        <v>2</v>
      </c>
      <c r="P5" s="287">
        <f>IF(AND(N4=0,N5=0),0,1)*0+IF(AND(N4&gt;O4,N5&gt;O5),1,0)*2+IF(AND(N4&lt;O4,N5&lt;O5),1,0)*IF(AND(N4=0,N5=0),0,1)+IF(P4&gt;Q4,1,0)*2+IF(P4&lt;Q4,1,0)*1</f>
        <v>2</v>
      </c>
      <c r="Q5" s="288"/>
      <c r="R5" s="112">
        <v>7</v>
      </c>
      <c r="S5" s="46">
        <v>15</v>
      </c>
      <c r="T5" s="226">
        <f>IF(AND(R4=0,R5=0),0,1)*0+IF(AND(R4&gt;S4,R5&gt;S5),1,0)*2+IF(AND(R4&lt;S4,R5&lt;S5),1,0)*IF(AND(R4=0,R5=0),0,1)+IF(T4&gt;U4,1,0)*2+IF(T4&lt;U4,1,0)*1</f>
        <v>1</v>
      </c>
      <c r="U5" s="227"/>
      <c r="V5" s="252"/>
      <c r="W5" s="309"/>
      <c r="X5" s="248"/>
      <c r="Y5" s="254"/>
      <c r="Z5" s="338"/>
      <c r="AA5" s="341"/>
      <c r="AB5" s="298"/>
      <c r="AD5" s="312"/>
      <c r="AE5" s="224"/>
      <c r="AF5" s="224"/>
      <c r="AG5" s="225"/>
    </row>
    <row r="6" spans="1:33" ht="16.5" customHeight="1" thickTop="1" thickBot="1" x14ac:dyDescent="0.3">
      <c r="A6" s="244"/>
      <c r="B6" s="331"/>
      <c r="C6" s="332"/>
      <c r="D6" s="332"/>
      <c r="E6" s="333"/>
      <c r="F6" s="178"/>
      <c r="G6" s="179"/>
      <c r="H6" s="180"/>
      <c r="I6" s="40"/>
      <c r="J6" s="178"/>
      <c r="K6" s="179"/>
      <c r="L6" s="180"/>
      <c r="M6" s="41"/>
      <c r="N6" s="178"/>
      <c r="O6" s="179"/>
      <c r="P6" s="180"/>
      <c r="Q6" s="40"/>
      <c r="R6" s="181"/>
      <c r="S6" s="182"/>
      <c r="T6" s="37"/>
      <c r="U6" s="41"/>
      <c r="V6" s="251">
        <f>T7+P7+L7+H7</f>
        <v>0</v>
      </c>
      <c r="W6" s="309"/>
      <c r="X6" s="236">
        <f>J6+J7+L6+N6+N7+P6+H6+F6+F7+T6+R6+R7</f>
        <v>0</v>
      </c>
      <c r="Y6" s="253">
        <f>K7+K6+M6+O7+O6+U6+I6+G6+G7+S6+S7+Q6</f>
        <v>0</v>
      </c>
      <c r="Z6" s="338"/>
      <c r="AA6" s="341"/>
      <c r="AB6" s="298"/>
      <c r="AD6" s="312"/>
      <c r="AE6" s="224"/>
      <c r="AF6" s="224"/>
      <c r="AG6" s="225"/>
    </row>
    <row r="7" spans="1:33" ht="15.75" customHeight="1" thickBot="1" x14ac:dyDescent="0.3">
      <c r="A7" s="313"/>
      <c r="B7" s="334"/>
      <c r="C7" s="335"/>
      <c r="D7" s="335"/>
      <c r="E7" s="336"/>
      <c r="F7" s="40"/>
      <c r="G7" s="183"/>
      <c r="H7" s="287">
        <f>IF(AND(F6=0,F7=0),0,1)*0+IF(AND(F6&gt;G6,F7&gt;G7),1,0)*2+IF(AND(F6&lt;G6,F7&lt;G7),1,0)*IF(AND(F6=0,F7=0),0,1)+IF(H6&gt;I6,1,0)*2+IF(H6&lt;I6,1,0)*1</f>
        <v>0</v>
      </c>
      <c r="I7" s="288"/>
      <c r="J7" s="184"/>
      <c r="K7" s="183"/>
      <c r="L7" s="323">
        <f>IF(AND(J6=0,J7=0),0,1)*0+IF(AND(J6&gt;K6,J7&gt;K7),1,0)*2+IF(AND(J6&lt;K6,J7&lt;K7),1,0)*IF(AND(J6=0,J7=0),0,1)+IF(L6&gt;M6,1,0)*2+IF(L6&lt;M6,1,0)*1</f>
        <v>0</v>
      </c>
      <c r="M7" s="324"/>
      <c r="N7" s="185"/>
      <c r="O7" s="183"/>
      <c r="P7" s="323">
        <f>IF(AND(N6=0,N7=0),0,1)*0+IF(AND(N6&gt;O6,N7&gt;O7),1,0)*2+IF(AND(N6&lt;O6,N7&lt;O7),1,0)*IF(AND(N6=0,N7=0),0,1)+IF(P6&gt;Q6,1,0)*2+IF(P6&lt;Q6,1,0)*1</f>
        <v>0</v>
      </c>
      <c r="Q7" s="324"/>
      <c r="R7" s="186"/>
      <c r="S7" s="187"/>
      <c r="T7" s="349">
        <f>IF(AND(R6=0,R7=0),0,1)*0+IF(AND(R6&gt;S6,R7&gt;S7),1,0)*2+IF(AND(R6&lt;S6,R7&lt;S7),1,0)*IF(AND(R6=0,R7=0),0,1)+IF(T6&gt;U6,1,0)*2+IF(T6&lt;U6,1,0)*1</f>
        <v>0</v>
      </c>
      <c r="U7" s="350"/>
      <c r="V7" s="252"/>
      <c r="W7" s="322"/>
      <c r="X7" s="248"/>
      <c r="Y7" s="254"/>
      <c r="Z7" s="339"/>
      <c r="AA7" s="342"/>
      <c r="AB7" s="325"/>
      <c r="AD7" s="312"/>
      <c r="AE7" s="224"/>
      <c r="AF7" s="224"/>
      <c r="AG7" s="225"/>
    </row>
    <row r="8" spans="1:33" ht="16.5" customHeight="1" thickTop="1" thickBot="1" x14ac:dyDescent="0.3">
      <c r="A8" s="344" t="s">
        <v>53</v>
      </c>
      <c r="B8" s="47">
        <f>G4</f>
        <v>15</v>
      </c>
      <c r="C8" s="48">
        <f>F4</f>
        <v>8</v>
      </c>
      <c r="D8" s="49">
        <f>I4</f>
        <v>0</v>
      </c>
      <c r="E8" s="50">
        <f>H4</f>
        <v>0</v>
      </c>
      <c r="F8" s="314"/>
      <c r="G8" s="315"/>
      <c r="H8" s="315"/>
      <c r="I8" s="316"/>
      <c r="J8" s="51">
        <v>15</v>
      </c>
      <c r="K8" s="52">
        <v>7</v>
      </c>
      <c r="L8" s="117"/>
      <c r="M8" s="54"/>
      <c r="N8" s="118">
        <v>15</v>
      </c>
      <c r="O8" s="119">
        <v>8</v>
      </c>
      <c r="P8" s="117"/>
      <c r="Q8" s="56"/>
      <c r="R8" s="120">
        <v>15</v>
      </c>
      <c r="S8" s="119">
        <v>8</v>
      </c>
      <c r="T8" s="121"/>
      <c r="U8" s="54"/>
      <c r="V8" s="251">
        <f>T9+P9+L9+D9</f>
        <v>8</v>
      </c>
      <c r="W8" s="321">
        <f>V8+V10</f>
        <v>8</v>
      </c>
      <c r="X8" s="236">
        <f>J8+J9+L8+N8+N9+P8+D8+B8+B9+R8+R9+T8</f>
        <v>120</v>
      </c>
      <c r="Y8" s="253">
        <f>K9+K8+M8+O9+O8+U8+E8+C8+C9+S8+S9+Q8</f>
        <v>74</v>
      </c>
      <c r="Z8" s="236">
        <f>X8+X10</f>
        <v>120</v>
      </c>
      <c r="AA8" s="253">
        <f>Y8+Y10</f>
        <v>74</v>
      </c>
      <c r="AB8" s="297" t="s">
        <v>180</v>
      </c>
      <c r="AD8" s="31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22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224" t="e">
        <f t="shared" ref="AF8" si="0">AD8/AE8</f>
        <v>#DIV/0!</v>
      </c>
      <c r="AG8" s="225">
        <f t="shared" ref="AG8" si="1">Z8/AA8</f>
        <v>1.6216216216216217</v>
      </c>
    </row>
    <row r="9" spans="1:33" ht="15.75" customHeight="1" thickTop="1" thickBot="1" x14ac:dyDescent="0.3">
      <c r="A9" s="344"/>
      <c r="B9" s="60">
        <f>G5</f>
        <v>15</v>
      </c>
      <c r="C9" s="61">
        <f>F5</f>
        <v>11</v>
      </c>
      <c r="D9" s="226">
        <f>IF(AND(B8=0,B9=0),0,1)*0+IF(AND(B8&gt;C8,B9&gt;C9),1,0)*2+IF(AND(B8&lt;C8,B9&lt;C9),1,0)*IF(AND(B8=0,B9=0),0,1)+IF(D8&gt;E8,1,0)*2+IF(D8&lt;E8,1,0)*1</f>
        <v>2</v>
      </c>
      <c r="E9" s="227"/>
      <c r="F9" s="317"/>
      <c r="G9" s="303"/>
      <c r="H9" s="303"/>
      <c r="I9" s="304"/>
      <c r="J9" s="62">
        <v>15</v>
      </c>
      <c r="K9" s="63">
        <v>10</v>
      </c>
      <c r="L9" s="287">
        <f>IF(AND(J8=0,J9=0),0,1)*0+IF(AND(J8&gt;K8,J9&gt;K9),1,0)*2+IF(AND(J8&lt;K8,J9&lt;K9),1,0)*IF(AND(J8=0,J9=0),0,1)+IF(L8&gt;M8,1,0)*2+IF(L8&lt;M8,1,0)*1</f>
        <v>2</v>
      </c>
      <c r="M9" s="288"/>
      <c r="N9" s="62">
        <v>15</v>
      </c>
      <c r="O9" s="63">
        <v>13</v>
      </c>
      <c r="P9" s="287">
        <f>IF(AND(N8=0,N9=0),0,1)*0+IF(AND(N8&gt;O8,N9&gt;O9),1,0)*2+IF(AND(N8&lt;O8,N9&lt;O9),1,0)*IF(AND(N8=0,N9=0),0,1)+IF(P8&gt;Q8,1,0)*2+IF(P8&lt;Q8,1,0)*1</f>
        <v>2</v>
      </c>
      <c r="Q9" s="288"/>
      <c r="R9" s="64">
        <v>15</v>
      </c>
      <c r="S9" s="63">
        <v>9</v>
      </c>
      <c r="T9" s="226">
        <f>IF(AND(R8=0,R9=0),0,1)*0+IF(AND(R8&gt;S8,R9&gt;S9),1,0)*2+IF(AND(R8&lt;S8,R9&lt;S9),1,0)*IF(AND(R8=0,R9=0),0,1)+IF(T8&gt;U8,1,0)*2+IF(T8&lt;U8,1,0)*1</f>
        <v>2</v>
      </c>
      <c r="U9" s="227"/>
      <c r="V9" s="252"/>
      <c r="W9" s="309"/>
      <c r="X9" s="248"/>
      <c r="Y9" s="254"/>
      <c r="Z9" s="294"/>
      <c r="AA9" s="295"/>
      <c r="AB9" s="298"/>
      <c r="AD9" s="312"/>
      <c r="AE9" s="224"/>
      <c r="AF9" s="224"/>
      <c r="AG9" s="225"/>
    </row>
    <row r="10" spans="1:33" ht="16.5" customHeight="1" thickTop="1" thickBot="1" x14ac:dyDescent="0.3">
      <c r="A10" s="344"/>
      <c r="B10" s="66">
        <f>G6</f>
        <v>0</v>
      </c>
      <c r="C10" s="67">
        <f>F6</f>
        <v>0</v>
      </c>
      <c r="D10" s="68">
        <f>I6</f>
        <v>0</v>
      </c>
      <c r="E10" s="69">
        <f>H6</f>
        <v>0</v>
      </c>
      <c r="F10" s="317"/>
      <c r="G10" s="303"/>
      <c r="H10" s="303"/>
      <c r="I10" s="304"/>
      <c r="J10" s="70"/>
      <c r="K10" s="196"/>
      <c r="L10" s="188"/>
      <c r="M10" s="54"/>
      <c r="N10" s="70"/>
      <c r="O10" s="196"/>
      <c r="P10" s="188"/>
      <c r="Q10" s="56"/>
      <c r="R10" s="197"/>
      <c r="S10" s="196"/>
      <c r="T10" s="56"/>
      <c r="U10" s="59"/>
      <c r="V10" s="251">
        <f>P11+L11+D11+T11</f>
        <v>0</v>
      </c>
      <c r="W10" s="309"/>
      <c r="X10" s="236">
        <f>J10+J11+L10+N10+N11+P10+D10+B10+B11+R10+R11+T10</f>
        <v>0</v>
      </c>
      <c r="Y10" s="253">
        <f>K11+K10+M10+O11+O10+U10+E10+C10+C11+S10+S11+Q10</f>
        <v>0</v>
      </c>
      <c r="Z10" s="294"/>
      <c r="AA10" s="295"/>
      <c r="AB10" s="298"/>
      <c r="AD10" s="312"/>
      <c r="AE10" s="224"/>
      <c r="AF10" s="224"/>
      <c r="AG10" s="225"/>
    </row>
    <row r="11" spans="1:33" ht="15.75" customHeight="1" thickTop="1" thickBot="1" x14ac:dyDescent="0.3">
      <c r="A11" s="344"/>
      <c r="B11" s="74">
        <f>G7</f>
        <v>0</v>
      </c>
      <c r="C11" s="75">
        <f>F7</f>
        <v>0</v>
      </c>
      <c r="D11" s="226">
        <f>IF(AND(B10=0,B11=0),0,1)*0+IF(AND(B10&gt;C10,B11&gt;C11),1,0)*2+IF(AND(B10&lt;C10,B11&lt;C11),1,0)*IF(AND(B10=0,B11=0),0,1)+IF(D10&gt;E10,1,0)*2+IF(D10&lt;E10,1,0)*1</f>
        <v>0</v>
      </c>
      <c r="E11" s="227"/>
      <c r="F11" s="318"/>
      <c r="G11" s="319"/>
      <c r="H11" s="319"/>
      <c r="I11" s="320"/>
      <c r="J11" s="189"/>
      <c r="K11" s="190"/>
      <c r="L11" s="287">
        <f>IF(AND(J10=0,J11=0),0,1)*0+IF(AND(J10&gt;K10,J11&gt;K11),1,0)*2+IF(AND(J10&lt;K10,J11&lt;K11),1,0)*IF(AND(J10=0,J11=0),0,1)+IF(L10&gt;M10,1,0)*2+IF(L10&lt;M10,1,0)*1</f>
        <v>0</v>
      </c>
      <c r="M11" s="288"/>
      <c r="N11" s="189"/>
      <c r="O11" s="190"/>
      <c r="P11" s="323">
        <f>IF(AND(N10=0,N11=0),0,1)*0+IF(AND(N10&gt;O10,N11&gt;O11),1,0)*2+IF(AND(N10&lt;O10,N11&lt;O11),1,0)*IF(AND(N10=0,N11=0),0,1)+IF(P10&gt;Q10,1,0)*2+IF(P10&lt;Q10,1,0)*1</f>
        <v>0</v>
      </c>
      <c r="Q11" s="324"/>
      <c r="R11" s="191"/>
      <c r="S11" s="190"/>
      <c r="T11" s="349">
        <f>IF(AND(R10=0,R11=0),0,1)*0+IF(AND(R10&gt;S10,R11&gt;S11),1,0)*2+IF(AND(R10&lt;S10,R11&lt;S11),1,0)*IF(AND(R10=0,R11=0),0,1)+IF(T10&gt;U10,1,0)*2+IF(T10&lt;U10,1,0)*1</f>
        <v>0</v>
      </c>
      <c r="U11" s="350"/>
      <c r="V11" s="252"/>
      <c r="W11" s="322"/>
      <c r="X11" s="248"/>
      <c r="Y11" s="254"/>
      <c r="Z11" s="311"/>
      <c r="AA11" s="296"/>
      <c r="AB11" s="325"/>
      <c r="AD11" s="312"/>
      <c r="AE11" s="224"/>
      <c r="AF11" s="224"/>
      <c r="AG11" s="225"/>
    </row>
    <row r="12" spans="1:33" ht="16.5" thickTop="1" thickBot="1" x14ac:dyDescent="0.3">
      <c r="A12" s="228" t="s">
        <v>36</v>
      </c>
      <c r="B12" s="55">
        <f>K4</f>
        <v>6</v>
      </c>
      <c r="C12" s="52">
        <f>J4</f>
        <v>15</v>
      </c>
      <c r="D12" s="53">
        <f>M4</f>
        <v>0</v>
      </c>
      <c r="E12" s="54">
        <f>L4</f>
        <v>0</v>
      </c>
      <c r="F12" s="79">
        <f>K8</f>
        <v>7</v>
      </c>
      <c r="G12" s="80">
        <f>J8</f>
        <v>15</v>
      </c>
      <c r="H12" s="57">
        <f>M8</f>
        <v>0</v>
      </c>
      <c r="I12" s="56">
        <f>L8</f>
        <v>0</v>
      </c>
      <c r="J12" s="314"/>
      <c r="K12" s="315"/>
      <c r="L12" s="315"/>
      <c r="M12" s="316"/>
      <c r="N12" s="55">
        <v>10</v>
      </c>
      <c r="O12" s="52">
        <v>15</v>
      </c>
      <c r="P12" s="117">
        <v>11</v>
      </c>
      <c r="Q12" s="56">
        <v>9</v>
      </c>
      <c r="R12" s="120">
        <v>4</v>
      </c>
      <c r="S12" s="119">
        <v>15</v>
      </c>
      <c r="T12" s="56"/>
      <c r="U12" s="122"/>
      <c r="V12" s="251">
        <f>P13+H13+D13+T13</f>
        <v>5</v>
      </c>
      <c r="W12" s="321">
        <f>V12+V14</f>
        <v>5</v>
      </c>
      <c r="X12" s="236">
        <f>H12+F12+F13+D12+B12+B13+N12+N13+P12+R12+R13+T12</f>
        <v>68</v>
      </c>
      <c r="Y12" s="253">
        <f>I12+G12+G13+E12+C12+C13+O13+O12+U12+S12+S13+Q12</f>
        <v>125</v>
      </c>
      <c r="Z12" s="236">
        <f>X12+X14</f>
        <v>68</v>
      </c>
      <c r="AA12" s="253">
        <f>Y12+Y14</f>
        <v>125</v>
      </c>
      <c r="AB12" s="297" t="s">
        <v>183</v>
      </c>
      <c r="AD12" s="31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2</v>
      </c>
      <c r="AE12" s="22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7</v>
      </c>
      <c r="AF12" s="224">
        <f t="shared" ref="AF12" si="2">AD12/AE12</f>
        <v>0.2857142857142857</v>
      </c>
      <c r="AG12" s="225">
        <f t="shared" ref="AG12" si="3">Z12/AA12</f>
        <v>0.54400000000000004</v>
      </c>
    </row>
    <row r="13" spans="1:33" ht="15.75" thickBot="1" x14ac:dyDescent="0.3">
      <c r="A13" s="244"/>
      <c r="B13" s="62">
        <f>K5</f>
        <v>2</v>
      </c>
      <c r="C13" s="63">
        <f>J5</f>
        <v>15</v>
      </c>
      <c r="D13" s="226">
        <f>IF(AND(B12=0,B13=0),0,1)*0+IF(AND(B12&gt;C12,B13&gt;C13),1,0)*2+IF(AND(B12&lt;C12,B13&lt;C13),1,0)*IF(AND(B12=0,B13=0),0,1)+IF(D12&gt;E12,1,0)*2+IF(D12&lt;E12,1,0)*1</f>
        <v>1</v>
      </c>
      <c r="E13" s="227"/>
      <c r="F13" s="82">
        <f>K9</f>
        <v>10</v>
      </c>
      <c r="G13" s="65">
        <f>J9</f>
        <v>15</v>
      </c>
      <c r="H13" s="287">
        <f>IF(AND(F12=0,F13=0),0,1)*0+IF(AND(F12&gt;G12,F13&gt;G13),1,0)*2+IF(AND(F12&lt;G12,F13&lt;G13),1,0)*IF(AND(F12=0,F13=0),0,1)+IF(H12&gt;I12,1,0)*2+IF(H12&lt;I12,1,0)*1</f>
        <v>1</v>
      </c>
      <c r="I13" s="288"/>
      <c r="J13" s="317"/>
      <c r="K13" s="303"/>
      <c r="L13" s="303"/>
      <c r="M13" s="304"/>
      <c r="N13" s="62">
        <v>15</v>
      </c>
      <c r="O13" s="63">
        <v>11</v>
      </c>
      <c r="P13" s="287">
        <f>IF(AND(N12=0,N13=0),0,1)*0+IF(AND(N12&gt;O12,N13&gt;O13),1,0)*2+IF(AND(N12&lt;O12,N13&lt;O13),1,0)*IF(AND(N12=0,N13=0),0,1)+IF(P12&gt;Q12,1,0)*2+IF(P12&lt;Q12,1,0)*1</f>
        <v>2</v>
      </c>
      <c r="Q13" s="288"/>
      <c r="R13" s="64">
        <v>3</v>
      </c>
      <c r="S13" s="63">
        <v>15</v>
      </c>
      <c r="T13" s="226">
        <f>IF(AND(R12=0,R13=0),0,1)*0+IF(AND(R12&gt;S12,R13&gt;S13),1,0)*2+IF(AND(R12&lt;S12,R13&lt;S13),1,0)*IF(AND(R12=0,R13=0),0,1)+IF(T12&gt;U12,1,0)*2+IF(T12&lt;U12,1,0)*1</f>
        <v>1</v>
      </c>
      <c r="U13" s="227"/>
      <c r="V13" s="252"/>
      <c r="W13" s="309"/>
      <c r="X13" s="248"/>
      <c r="Y13" s="254"/>
      <c r="Z13" s="294"/>
      <c r="AA13" s="295"/>
      <c r="AB13" s="298"/>
      <c r="AD13" s="312"/>
      <c r="AE13" s="224"/>
      <c r="AF13" s="224"/>
      <c r="AG13" s="225"/>
    </row>
    <row r="14" spans="1:33" ht="16.5" thickTop="1" thickBot="1" x14ac:dyDescent="0.3">
      <c r="A14" s="244"/>
      <c r="B14" s="70">
        <f>K6</f>
        <v>0</v>
      </c>
      <c r="C14" s="71">
        <f>J6</f>
        <v>0</v>
      </c>
      <c r="D14" s="72">
        <f>M6</f>
        <v>0</v>
      </c>
      <c r="E14" s="54">
        <f>L6</f>
        <v>0</v>
      </c>
      <c r="F14" s="198">
        <f>K10</f>
        <v>0</v>
      </c>
      <c r="G14" s="199">
        <f>J10</f>
        <v>0</v>
      </c>
      <c r="H14" s="192">
        <f>M10</f>
        <v>0</v>
      </c>
      <c r="I14" s="56">
        <f>L10</f>
        <v>0</v>
      </c>
      <c r="J14" s="317"/>
      <c r="K14" s="303"/>
      <c r="L14" s="303"/>
      <c r="M14" s="304"/>
      <c r="N14" s="70"/>
      <c r="O14" s="196"/>
      <c r="P14" s="188"/>
      <c r="Q14" s="56"/>
      <c r="R14" s="197"/>
      <c r="S14" s="196"/>
      <c r="T14" s="56"/>
      <c r="U14" s="59"/>
      <c r="V14" s="251">
        <f>P15+H15+D15+T15</f>
        <v>0</v>
      </c>
      <c r="W14" s="309"/>
      <c r="X14" s="236">
        <f>H14+F14+F15+D14+B14+B15+N14+N15+P14+R14+R15+T14</f>
        <v>0</v>
      </c>
      <c r="Y14" s="253">
        <f>I14+G14+G15+E14+C14+C15+O15+O14+U14+S14+S15+Q14</f>
        <v>0</v>
      </c>
      <c r="Z14" s="294"/>
      <c r="AA14" s="295"/>
      <c r="AB14" s="298"/>
      <c r="AD14" s="312"/>
      <c r="AE14" s="224"/>
      <c r="AF14" s="224"/>
      <c r="AG14" s="225"/>
    </row>
    <row r="15" spans="1:33" ht="15.75" thickBot="1" x14ac:dyDescent="0.3">
      <c r="A15" s="313"/>
      <c r="B15" s="76">
        <f>K7</f>
        <v>0</v>
      </c>
      <c r="C15" s="77">
        <f>J7</f>
        <v>0</v>
      </c>
      <c r="D15" s="226">
        <f>IF(AND(B14=0,B15=0),0,1)*0+IF(AND(B14&gt;C14,B15&gt;C15),1,0)*2+IF(AND(B14&lt;C14,B15&lt;C15),1,0)*IF(AND(B14=0,B15=0),0,1)+IF(D14&gt;E14,1,0)*2+IF(D14&lt;E14,1,0)*1</f>
        <v>0</v>
      </c>
      <c r="E15" s="227"/>
      <c r="F15" s="190">
        <f>K11</f>
        <v>0</v>
      </c>
      <c r="G15" s="193">
        <f>J11</f>
        <v>0</v>
      </c>
      <c r="H15" s="287">
        <f>IF(AND(F14=0,F15=0),0,1)*0+IF(AND(F14&gt;G14,F15&gt;G15),1,0)*2+IF(AND(F14&lt;G14,F15&lt;G15),1,0)*IF(AND(F14=0,F15=0),0,1)+IF(H14&gt;I14,1,0)*2+IF(H14&lt;I14,1,0)*1</f>
        <v>0</v>
      </c>
      <c r="I15" s="288"/>
      <c r="J15" s="318"/>
      <c r="K15" s="319"/>
      <c r="L15" s="319"/>
      <c r="M15" s="320"/>
      <c r="N15" s="189"/>
      <c r="O15" s="190"/>
      <c r="P15" s="287">
        <f>IF(AND(N14=0,N15=0),0,1)*0+IF(AND(N14&gt;O14,N15&gt;O15),1,0)*2+IF(AND(N14&lt;O14,N15&lt;O15),1,0)*IF(AND(N14=0,N15=0),0,1)+IF(P14&gt;Q14,1,0)*2+IF(P14&lt;Q14,1,0)*1</f>
        <v>0</v>
      </c>
      <c r="Q15" s="288"/>
      <c r="R15" s="191"/>
      <c r="S15" s="190"/>
      <c r="T15" s="226">
        <f>IF(AND(R14=0,R15=0),0,1)*0+IF(AND(R14&gt;S14,R15&gt;S15),1,0)*2+IF(AND(R14&lt;S14,R15&lt;S15),1,0)*IF(AND(R14=0,R15=0),0,1)+IF(T14&gt;U14,1,0)*2+IF(T14&lt;U14,1,0)*1</f>
        <v>0</v>
      </c>
      <c r="U15" s="227"/>
      <c r="V15" s="252"/>
      <c r="W15" s="322"/>
      <c r="X15" s="248"/>
      <c r="Y15" s="254"/>
      <c r="Z15" s="311"/>
      <c r="AA15" s="296"/>
      <c r="AB15" s="325"/>
      <c r="AD15" s="312"/>
      <c r="AE15" s="224"/>
      <c r="AF15" s="224"/>
      <c r="AG15" s="225"/>
    </row>
    <row r="16" spans="1:33" ht="16.5" thickTop="1" thickBot="1" x14ac:dyDescent="0.3">
      <c r="A16" s="228" t="s">
        <v>33</v>
      </c>
      <c r="B16" s="55">
        <f>O4</f>
        <v>10</v>
      </c>
      <c r="C16" s="52">
        <f>N4</f>
        <v>15</v>
      </c>
      <c r="D16" s="53">
        <f>Q4</f>
        <v>0</v>
      </c>
      <c r="E16" s="86">
        <f>P4</f>
        <v>0</v>
      </c>
      <c r="F16" s="79">
        <f>O8</f>
        <v>8</v>
      </c>
      <c r="G16" s="80">
        <f>N8</f>
        <v>15</v>
      </c>
      <c r="H16" s="57">
        <f>Q8</f>
        <v>0</v>
      </c>
      <c r="I16" s="81">
        <f>P8</f>
        <v>0</v>
      </c>
      <c r="J16" s="55">
        <f>O12</f>
        <v>15</v>
      </c>
      <c r="K16" s="52">
        <f>N12</f>
        <v>10</v>
      </c>
      <c r="L16" s="53">
        <f>Q12</f>
        <v>9</v>
      </c>
      <c r="M16" s="86">
        <f>P12</f>
        <v>11</v>
      </c>
      <c r="N16" s="314"/>
      <c r="O16" s="315"/>
      <c r="P16" s="315"/>
      <c r="Q16" s="316"/>
      <c r="R16" s="87">
        <v>5</v>
      </c>
      <c r="S16" s="88">
        <v>15</v>
      </c>
      <c r="T16" s="89"/>
      <c r="U16" s="90"/>
      <c r="V16" s="251">
        <f>H17+D17+L17+T17</f>
        <v>4</v>
      </c>
      <c r="W16" s="321">
        <f>V16+V18</f>
        <v>4</v>
      </c>
      <c r="X16" s="236">
        <f>J16+J17+L16+B16+B17+D16+F16+F17+H16+R16+R17+T16</f>
        <v>75</v>
      </c>
      <c r="Y16" s="253">
        <f>K17+K16+M16+C17+C16+E16+I16+G16+G17+S16+S17+U16</f>
        <v>126</v>
      </c>
      <c r="Z16" s="236">
        <f>X16+X18</f>
        <v>75</v>
      </c>
      <c r="AA16" s="253">
        <f>Y16+Y18</f>
        <v>126</v>
      </c>
      <c r="AB16" s="297" t="s">
        <v>184</v>
      </c>
      <c r="AD16" s="31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</v>
      </c>
      <c r="AE16" s="22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224">
        <f t="shared" ref="AF16" si="4">AD16/AE16</f>
        <v>0.125</v>
      </c>
      <c r="AG16" s="225">
        <f t="shared" ref="AG16" si="5">Z16/AA16</f>
        <v>0.59523809523809523</v>
      </c>
    </row>
    <row r="17" spans="1:33" ht="15.75" thickBot="1" x14ac:dyDescent="0.3">
      <c r="A17" s="244"/>
      <c r="B17" s="62">
        <f>O5</f>
        <v>2</v>
      </c>
      <c r="C17" s="63">
        <f>N5</f>
        <v>15</v>
      </c>
      <c r="D17" s="226">
        <f>IF(AND(B16=0,B17=0),0,1)*0+IF(AND(B16&gt;C16,B17&gt;C17),1,0)*2+IF(AND(B16&lt;C16,B17&lt;C17),1,0)*IF(AND(B16=0,B17=0),0,1)+IF(D16&gt;E16,1,0)*2+IF(D16&lt;E16,1,0)*1</f>
        <v>1</v>
      </c>
      <c r="E17" s="227"/>
      <c r="F17" s="63">
        <f>O9</f>
        <v>13</v>
      </c>
      <c r="G17" s="65">
        <f>N9</f>
        <v>15</v>
      </c>
      <c r="H17" s="287">
        <f>IF(AND(F16=0,F17=0),0,1)*0+IF(AND(F16&gt;G16,F17&gt;G17),1,0)*2+IF(AND(F16&lt;G16,F17&lt;G17),1,0)*IF(AND(F16=0,F17=0),0,1)+IF(H16&gt;I16,1,0)*2+IF(H16&lt;I16,1,0)*1</f>
        <v>1</v>
      </c>
      <c r="I17" s="288"/>
      <c r="J17" s="62">
        <f>O13</f>
        <v>11</v>
      </c>
      <c r="K17" s="63">
        <f>N13</f>
        <v>15</v>
      </c>
      <c r="L17" s="287">
        <f>IF(AND(J16=0,J17=0),0,1)*0+IF(AND(J16&gt;K16,J17&gt;K17),1,0)*2+IF(AND(J16&lt;K16,J17&lt;K17),1,0)*IF(AND(J16=0,J17=0),0,1)+IF(L16&gt;M16,1,0)*2+IF(L16&lt;M16,1,0)*1</f>
        <v>1</v>
      </c>
      <c r="M17" s="288"/>
      <c r="N17" s="317"/>
      <c r="O17" s="303"/>
      <c r="P17" s="303"/>
      <c r="Q17" s="304"/>
      <c r="R17" s="91">
        <v>2</v>
      </c>
      <c r="S17" s="92">
        <v>15</v>
      </c>
      <c r="T17" s="226">
        <f>IF(AND(R16=0,R17=0),0,1)*0+IF(AND(R16&gt;S16,R17&gt;S17),1,0)*2+IF(AND(R16&lt;S16,R17&lt;S17),1,0)*IF(AND(R16=0,R17=0),0,1)+IF(T16&gt;U16,1,0)*2+IF(T16&lt;U16,1,0)*1</f>
        <v>1</v>
      </c>
      <c r="U17" s="227"/>
      <c r="V17" s="252"/>
      <c r="W17" s="309"/>
      <c r="X17" s="248"/>
      <c r="Y17" s="254"/>
      <c r="Z17" s="294"/>
      <c r="AA17" s="295"/>
      <c r="AB17" s="298"/>
      <c r="AD17" s="312"/>
      <c r="AE17" s="224"/>
      <c r="AF17" s="224"/>
      <c r="AG17" s="225"/>
    </row>
    <row r="18" spans="1:33" ht="16.5" thickTop="1" thickBot="1" x14ac:dyDescent="0.3">
      <c r="A18" s="244"/>
      <c r="B18" s="70">
        <f>O6</f>
        <v>0</v>
      </c>
      <c r="C18" s="71">
        <f>N6</f>
        <v>0</v>
      </c>
      <c r="D18" s="93">
        <f>Q6</f>
        <v>0</v>
      </c>
      <c r="E18" s="54">
        <f>P6</f>
        <v>0</v>
      </c>
      <c r="F18" s="198">
        <f>O10</f>
        <v>0</v>
      </c>
      <c r="G18" s="199">
        <f>N10</f>
        <v>0</v>
      </c>
      <c r="H18" s="94">
        <f>Q10</f>
        <v>0</v>
      </c>
      <c r="I18" s="56">
        <f>P10</f>
        <v>0</v>
      </c>
      <c r="J18" s="70">
        <f>O14</f>
        <v>0</v>
      </c>
      <c r="K18" s="196">
        <f>N14</f>
        <v>0</v>
      </c>
      <c r="L18" s="93">
        <f>Q14</f>
        <v>0</v>
      </c>
      <c r="M18" s="54">
        <f>P14</f>
        <v>0</v>
      </c>
      <c r="N18" s="317"/>
      <c r="O18" s="303"/>
      <c r="P18" s="303"/>
      <c r="Q18" s="304"/>
      <c r="R18" s="200"/>
      <c r="S18" s="201"/>
      <c r="T18" s="97"/>
      <c r="U18" s="98"/>
      <c r="V18" s="251">
        <f>D19+H19+L19+T19</f>
        <v>0</v>
      </c>
      <c r="W18" s="309"/>
      <c r="X18" s="236">
        <f>F19+J19+R18+R19+T18+J18+L18+B18+D18+F18+H18+B19</f>
        <v>0</v>
      </c>
      <c r="Y18" s="253">
        <f>K18+M18+C18+E18+I18+G18+C19+G19+K19+S18+S19+U18</f>
        <v>0</v>
      </c>
      <c r="Z18" s="294"/>
      <c r="AA18" s="295"/>
      <c r="AB18" s="298"/>
      <c r="AD18" s="312"/>
      <c r="AE18" s="224"/>
      <c r="AF18" s="224"/>
      <c r="AG18" s="225"/>
    </row>
    <row r="19" spans="1:33" ht="15.75" thickBot="1" x14ac:dyDescent="0.3">
      <c r="A19" s="313"/>
      <c r="B19" s="76">
        <f>O7</f>
        <v>0</v>
      </c>
      <c r="C19" s="77">
        <f>N7</f>
        <v>0</v>
      </c>
      <c r="D19" s="226">
        <f>IF(AND(B18=0,B19=0),0,1)*0+IF(AND(B18&gt;C18,B19&gt;C19),1,0)*2+IF(AND(B18&lt;C18,B19&lt;C19),1,0)*IF(AND(B18=0,B19=0),0,1)+IF(D18&gt;E18,1,0)*2+IF(D18&lt;E18,1,0)*1</f>
        <v>0</v>
      </c>
      <c r="E19" s="227"/>
      <c r="F19" s="190">
        <f>O11</f>
        <v>0</v>
      </c>
      <c r="G19" s="193">
        <f>N11</f>
        <v>0</v>
      </c>
      <c r="H19" s="323">
        <f>IF(AND(F18=0,F19=0),0,1)*0+IF(AND(F18&gt;G18,F19&gt;G19),1,0)*2+IF(AND(F18&lt;G18,F19&lt;G19),1,0)*IF(AND(F18=0,F19=0),0,1)+IF(H18&gt;I18,1,0)*2+IF(H18&lt;I18,1,0)*1</f>
        <v>0</v>
      </c>
      <c r="I19" s="324"/>
      <c r="J19" s="189">
        <f>O15</f>
        <v>0</v>
      </c>
      <c r="K19" s="190">
        <f>N15</f>
        <v>0</v>
      </c>
      <c r="L19" s="323">
        <f>IF(AND(J18=0,J19=0),0,1)*0+IF(AND(J18&gt;K18,J19&gt;K19),1,0)*2+IF(AND(J18&lt;K18,J19&lt;K19),1,0)*IF(AND(J18=0,J19=0),0,1)+IF(L18&gt;M18,1,0)*2+IF(L18&lt;M18,1,0)*1</f>
        <v>0</v>
      </c>
      <c r="M19" s="324"/>
      <c r="N19" s="318"/>
      <c r="O19" s="319"/>
      <c r="P19" s="319"/>
      <c r="Q19" s="320"/>
      <c r="R19" s="194"/>
      <c r="S19" s="195"/>
      <c r="T19" s="226">
        <f>IF(AND(R18=0,R19=0),0,1)*0+IF(AND(R18&gt;S18,R19&gt;S19),1,0)*2+IF(AND(R18&lt;S18,R19&lt;S19),1,0)*IF(AND(R18=0,R19=0),0,1)+IF(T18&gt;U18,1,0)*2+IF(T18&lt;U18,1,0)*1</f>
        <v>0</v>
      </c>
      <c r="U19" s="227"/>
      <c r="V19" s="308"/>
      <c r="W19" s="322"/>
      <c r="X19" s="311"/>
      <c r="Y19" s="296"/>
      <c r="Z19" s="311"/>
      <c r="AA19" s="296"/>
      <c r="AB19" s="325"/>
      <c r="AD19" s="312"/>
      <c r="AE19" s="224"/>
      <c r="AF19" s="224"/>
      <c r="AG19" s="225"/>
    </row>
    <row r="20" spans="1:33" ht="16.5" thickTop="1" thickBot="1" x14ac:dyDescent="0.3">
      <c r="A20" s="228" t="s">
        <v>15</v>
      </c>
      <c r="B20" s="55">
        <f>S4</f>
        <v>15</v>
      </c>
      <c r="C20" s="101">
        <f>R4</f>
        <v>5</v>
      </c>
      <c r="D20" s="57">
        <f>U4</f>
        <v>0</v>
      </c>
      <c r="E20" s="86">
        <f>T4</f>
        <v>0</v>
      </c>
      <c r="F20" s="79">
        <f>S8</f>
        <v>8</v>
      </c>
      <c r="G20" s="80">
        <f>R8</f>
        <v>15</v>
      </c>
      <c r="H20" s="121">
        <f>U8</f>
        <v>0</v>
      </c>
      <c r="I20" s="56">
        <f>T8</f>
        <v>0</v>
      </c>
      <c r="J20" s="118">
        <f>S12</f>
        <v>15</v>
      </c>
      <c r="K20" s="123">
        <f>R12</f>
        <v>4</v>
      </c>
      <c r="L20" s="121">
        <f>U12</f>
        <v>0</v>
      </c>
      <c r="M20" s="54">
        <f>T12</f>
        <v>0</v>
      </c>
      <c r="N20" s="87">
        <f>S16</f>
        <v>15</v>
      </c>
      <c r="O20" s="102">
        <f>R16</f>
        <v>5</v>
      </c>
      <c r="P20" s="49">
        <f>U16</f>
        <v>0</v>
      </c>
      <c r="Q20" s="69">
        <f>T16</f>
        <v>0</v>
      </c>
      <c r="R20" s="302"/>
      <c r="S20" s="303"/>
      <c r="T20" s="303"/>
      <c r="U20" s="304"/>
      <c r="V20" s="251">
        <f>P21+L21+H21+D21</f>
        <v>7</v>
      </c>
      <c r="W20" s="309">
        <f>V20+V22</f>
        <v>7</v>
      </c>
      <c r="X20" s="236">
        <f>P20+N20+N21+L20+J20+J21+H20+F20+F21+D20+B20+B21</f>
        <v>107</v>
      </c>
      <c r="Y20" s="253">
        <f>Q20+O20+O21+M20+K20+K21+I20+G20+G21+E20+C20+C21</f>
        <v>56</v>
      </c>
      <c r="Z20" s="294">
        <f>X20+X22</f>
        <v>107</v>
      </c>
      <c r="AA20" s="295">
        <f>Y20+Y22</f>
        <v>56</v>
      </c>
      <c r="AB20" s="297" t="s">
        <v>181</v>
      </c>
      <c r="AD20" s="30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6</v>
      </c>
      <c r="AE20" s="22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2</v>
      </c>
      <c r="AF20" s="224">
        <f t="shared" ref="AF20" si="6">AD20/AE20</f>
        <v>3</v>
      </c>
      <c r="AG20" s="225">
        <f t="shared" ref="AG20" si="7">Z20/AA20</f>
        <v>1.9107142857142858</v>
      </c>
    </row>
    <row r="21" spans="1:33" ht="15.75" thickBot="1" x14ac:dyDescent="0.3">
      <c r="A21" s="244"/>
      <c r="B21" s="62">
        <f>S5</f>
        <v>15</v>
      </c>
      <c r="C21" s="63">
        <f>R5</f>
        <v>7</v>
      </c>
      <c r="D21" s="226">
        <f>IF(AND(B20=0,B21=0),0,1)*0+IF(AND(B20&gt;C20,B21&gt;C21),1,0)*2+IF(AND(B20&lt;C20,B21&lt;C21),1,0)*IF(AND(B20=0,B21=0),0,1)+IF(D20&gt;E20,1,0)*2+IF(D20&lt;E20,1,0)*1</f>
        <v>2</v>
      </c>
      <c r="E21" s="227"/>
      <c r="F21" s="63">
        <f>S9</f>
        <v>9</v>
      </c>
      <c r="G21" s="65">
        <f>R9</f>
        <v>15</v>
      </c>
      <c r="H21" s="226">
        <f>IF(AND(F20=0,F21=0),0,1)*0+IF(AND(F20&gt;G20,F21&gt;G21),1,0)*2+IF(AND(F20&lt;G20,F21&lt;G21),1,0)*IF(AND(F20=0,F21=0),0,1)+IF(H20&gt;I20,1,0)*2+IF(H20&lt;I20,1,0)*1</f>
        <v>1</v>
      </c>
      <c r="I21" s="227"/>
      <c r="J21" s="62">
        <f>S13</f>
        <v>15</v>
      </c>
      <c r="K21" s="63">
        <f>R13</f>
        <v>3</v>
      </c>
      <c r="L21" s="226">
        <f>IF(AND(J20=0,J21=0),0,1)*0+IF(AND(J20&gt;K20,J21&gt;K21),1,0)*2+IF(AND(J20&lt;K20,J21&lt;K21),1,0)*IF(AND(J20=0,J21=0),0,1)+IF(L20&gt;M20,1,0)*2+IF(L20&lt;M20,1,0)*1</f>
        <v>2</v>
      </c>
      <c r="M21" s="227"/>
      <c r="N21" s="91">
        <f>S17</f>
        <v>15</v>
      </c>
      <c r="O21" s="92">
        <f>R17</f>
        <v>2</v>
      </c>
      <c r="P21" s="226">
        <f>IF(AND(N20=0,N21=0),0,1)*0+IF(AND(N20&gt;O20,N21&gt;O21),1,0)*2+IF(AND(N20&lt;O20,N21&lt;O21),1,0)*IF(AND(N20=0,N21=0),0,1)+IF(P20&gt;Q20,1,0)*2+IF(P20&lt;Q20,1,0)*1</f>
        <v>2</v>
      </c>
      <c r="Q21" s="227"/>
      <c r="R21" s="302"/>
      <c r="S21" s="303"/>
      <c r="T21" s="303"/>
      <c r="U21" s="304"/>
      <c r="V21" s="308"/>
      <c r="W21" s="309"/>
      <c r="X21" s="311"/>
      <c r="Y21" s="296"/>
      <c r="Z21" s="294"/>
      <c r="AA21" s="295"/>
      <c r="AB21" s="298"/>
      <c r="AD21" s="300"/>
      <c r="AE21" s="224"/>
      <c r="AF21" s="224"/>
      <c r="AG21" s="225"/>
    </row>
    <row r="22" spans="1:33" ht="15.75" thickBot="1" x14ac:dyDescent="0.3">
      <c r="A22" s="244"/>
      <c r="B22" s="70">
        <f>S6</f>
        <v>0</v>
      </c>
      <c r="C22" s="71">
        <f>R6</f>
        <v>0</v>
      </c>
      <c r="D22" s="84">
        <f>U6</f>
        <v>0</v>
      </c>
      <c r="E22" s="54">
        <f>T6</f>
        <v>0</v>
      </c>
      <c r="F22" s="58">
        <f>S10</f>
        <v>0</v>
      </c>
      <c r="G22" s="83">
        <f>R10</f>
        <v>0</v>
      </c>
      <c r="H22" s="84">
        <f>U10</f>
        <v>0</v>
      </c>
      <c r="I22" s="56">
        <f>T10</f>
        <v>0</v>
      </c>
      <c r="J22" s="70">
        <f>S14</f>
        <v>0</v>
      </c>
      <c r="K22" s="103">
        <f>R14</f>
        <v>0</v>
      </c>
      <c r="L22" s="84">
        <f>U14</f>
        <v>0</v>
      </c>
      <c r="M22" s="54">
        <f>T14</f>
        <v>0</v>
      </c>
      <c r="N22" s="95">
        <f>S18</f>
        <v>0</v>
      </c>
      <c r="O22" s="104">
        <f>R18</f>
        <v>0</v>
      </c>
      <c r="P22" s="68">
        <f>U18</f>
        <v>0</v>
      </c>
      <c r="Q22" s="69">
        <f>T18</f>
        <v>0</v>
      </c>
      <c r="R22" s="302"/>
      <c r="S22" s="303"/>
      <c r="T22" s="303"/>
      <c r="U22" s="304"/>
      <c r="V22" s="293">
        <f>P23+L23+H23+D23</f>
        <v>0</v>
      </c>
      <c r="W22" s="309"/>
      <c r="X22" s="294">
        <f>P22+N22+N23+L22+J22+J23+H22+F22+F23+D22+B22+B23</f>
        <v>0</v>
      </c>
      <c r="Y22" s="295">
        <f>Q22+O22+O23+M22+K22+K23+I22+G22+G23+E22+C22+C23</f>
        <v>0</v>
      </c>
      <c r="Z22" s="294"/>
      <c r="AA22" s="295"/>
      <c r="AB22" s="298"/>
      <c r="AD22" s="300"/>
      <c r="AE22" s="224"/>
      <c r="AF22" s="224"/>
      <c r="AG22" s="225"/>
    </row>
    <row r="23" spans="1:33" ht="15.75" thickBot="1" x14ac:dyDescent="0.3">
      <c r="A23" s="229"/>
      <c r="B23" s="105">
        <f>S7</f>
        <v>0</v>
      </c>
      <c r="C23" s="106">
        <f>R7</f>
        <v>0</v>
      </c>
      <c r="D23" s="242">
        <f>IF(AND(B22=0,B23=0),0,1)*0+IF(AND(B22&gt;C22,B23&gt;C23),1,0)*2+IF(AND(B22&lt;C22,B23&lt;C23),1,0)*IF(AND(B22=0,B23=0),0,1)+IF(D22&gt;E22,1,0)*2+IF(D22&lt;E22,1,0)*1</f>
        <v>0</v>
      </c>
      <c r="E23" s="243"/>
      <c r="F23" s="106">
        <f>S11</f>
        <v>0</v>
      </c>
      <c r="G23" s="107">
        <f>R11</f>
        <v>0</v>
      </c>
      <c r="H23" s="242">
        <f>IF(AND(F22=0,F23=0),0,1)*0+IF(AND(F22&gt;G22,F23&gt;G23),1,0)*2+IF(AND(F22&lt;G22,F23&lt;G23),1,0)*IF(AND(F22=0,F23=0),0,1)+IF(H22&gt;I22,1,0)*2+IF(H22&lt;I22,1,0)*1</f>
        <v>0</v>
      </c>
      <c r="I23" s="243"/>
      <c r="J23" s="105">
        <f>S15</f>
        <v>0</v>
      </c>
      <c r="K23" s="106">
        <f>R15</f>
        <v>0</v>
      </c>
      <c r="L23" s="242">
        <f>IF(AND(J22=0,J23=0),0,1)*0+IF(AND(J22&gt;K22,J23&gt;K23),1,0)*2+IF(AND(J22&lt;K22,J23&lt;K23),1,0)*IF(AND(J22=0,J23=0),0,1)+IF(L22&gt;M22,1,0)*2+IF(L22&lt;M22,1,0)*1</f>
        <v>0</v>
      </c>
      <c r="M23" s="243"/>
      <c r="N23" s="108">
        <f>S19</f>
        <v>0</v>
      </c>
      <c r="O23" s="109">
        <f>R19</f>
        <v>0</v>
      </c>
      <c r="P23" s="242">
        <f>IF(AND(N22=0,N23=0),0,1)*0+IF(AND(N22&gt;O22,N23&gt;O23),1,0)*2+IF(AND(N22&lt;O22,N23&lt;O23),1,0)*IF(AND(N22=0,N23=0),0,1)+IF(P22&gt;Q22,1,0)*2+IF(P22&lt;Q22,1,0)*1</f>
        <v>0</v>
      </c>
      <c r="Q23" s="243"/>
      <c r="R23" s="305"/>
      <c r="S23" s="306"/>
      <c r="T23" s="306"/>
      <c r="U23" s="307"/>
      <c r="V23" s="270"/>
      <c r="W23" s="310"/>
      <c r="X23" s="237"/>
      <c r="Y23" s="271"/>
      <c r="Z23" s="237"/>
      <c r="AA23" s="271"/>
      <c r="AB23" s="299"/>
      <c r="AD23" s="301"/>
      <c r="AE23" s="240"/>
      <c r="AF23" s="240"/>
      <c r="AG23" s="241"/>
    </row>
    <row r="24" spans="1:33" ht="15.75" thickTop="1" x14ac:dyDescent="0.25"/>
    <row r="26" spans="1:33" x14ac:dyDescent="0.25">
      <c r="A26" t="s">
        <v>10</v>
      </c>
    </row>
  </sheetData>
  <mergeCells count="129">
    <mergeCell ref="A1:X1"/>
    <mergeCell ref="B3:E3"/>
    <mergeCell ref="F3:I3"/>
    <mergeCell ref="J3:M3"/>
    <mergeCell ref="N3:Q3"/>
    <mergeCell ref="R3:U3"/>
    <mergeCell ref="V3:W3"/>
    <mergeCell ref="X3:Y3"/>
    <mergeCell ref="A8:A11"/>
    <mergeCell ref="X8:X9"/>
    <mergeCell ref="Y8:Y9"/>
    <mergeCell ref="D9:E9"/>
    <mergeCell ref="P9:Q9"/>
    <mergeCell ref="X6:X7"/>
    <mergeCell ref="Y6:Y7"/>
    <mergeCell ref="L7:M7"/>
    <mergeCell ref="P7:Q7"/>
    <mergeCell ref="AB4:AB7"/>
    <mergeCell ref="AD4:AD7"/>
    <mergeCell ref="AE4:AE7"/>
    <mergeCell ref="AF4:AF7"/>
    <mergeCell ref="AG4:AG7"/>
    <mergeCell ref="Z3:AA3"/>
    <mergeCell ref="A4:A7"/>
    <mergeCell ref="B4:E7"/>
    <mergeCell ref="V4:V5"/>
    <mergeCell ref="W4:W7"/>
    <mergeCell ref="Z4:Z7"/>
    <mergeCell ref="AA4:AA7"/>
    <mergeCell ref="T5:U5"/>
    <mergeCell ref="V6:V7"/>
    <mergeCell ref="H7:I7"/>
    <mergeCell ref="T7:U7"/>
    <mergeCell ref="X4:X5"/>
    <mergeCell ref="Y4:Y5"/>
    <mergeCell ref="H5:I5"/>
    <mergeCell ref="L5:M5"/>
    <mergeCell ref="P5:Q5"/>
    <mergeCell ref="A12:A15"/>
    <mergeCell ref="J12:M15"/>
    <mergeCell ref="V12:V13"/>
    <mergeCell ref="W12:W15"/>
    <mergeCell ref="X12:X13"/>
    <mergeCell ref="AG8:AG11"/>
    <mergeCell ref="L9:M9"/>
    <mergeCell ref="T9:U9"/>
    <mergeCell ref="V10:V11"/>
    <mergeCell ref="P11:Q11"/>
    <mergeCell ref="T11:U11"/>
    <mergeCell ref="AA8:AA11"/>
    <mergeCell ref="AB8:AB11"/>
    <mergeCell ref="AD8:AD11"/>
    <mergeCell ref="AE8:AE11"/>
    <mergeCell ref="AF8:AF11"/>
    <mergeCell ref="X10:X11"/>
    <mergeCell ref="Y10:Y11"/>
    <mergeCell ref="D11:E11"/>
    <mergeCell ref="L11:M11"/>
    <mergeCell ref="F8:I11"/>
    <mergeCell ref="V8:V9"/>
    <mergeCell ref="W8:W11"/>
    <mergeCell ref="Z8:Z11"/>
    <mergeCell ref="A16:A19"/>
    <mergeCell ref="N16:Q19"/>
    <mergeCell ref="V16:V17"/>
    <mergeCell ref="W16:W19"/>
    <mergeCell ref="X16:X17"/>
    <mergeCell ref="AE12:AE15"/>
    <mergeCell ref="AF12:AF15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Y12:Y13"/>
    <mergeCell ref="Z12:Z15"/>
    <mergeCell ref="AA12:AA15"/>
    <mergeCell ref="AB12:AB15"/>
    <mergeCell ref="AD12:AD15"/>
    <mergeCell ref="A20:A23"/>
    <mergeCell ref="R20:U23"/>
    <mergeCell ref="V20:V21"/>
    <mergeCell ref="W20:W23"/>
    <mergeCell ref="X20:X21"/>
    <mergeCell ref="AE16:AE19"/>
    <mergeCell ref="AF16:AF19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Y16:Y17"/>
    <mergeCell ref="Z16:Z19"/>
    <mergeCell ref="AA16:AA19"/>
    <mergeCell ref="AB16:AB19"/>
    <mergeCell ref="AD16:AD19"/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showZeros="0" workbookViewId="0">
      <selection activeCell="Z27" sqref="Z27:AA27"/>
    </sheetView>
  </sheetViews>
  <sheetFormatPr defaultRowHeight="15" x14ac:dyDescent="0.25"/>
  <cols>
    <col min="1" max="1" width="16" customWidth="1"/>
    <col min="2" max="2" width="3.85546875" customWidth="1"/>
    <col min="3" max="5" width="3.5703125" customWidth="1"/>
    <col min="6" max="8" width="3.7109375" customWidth="1"/>
    <col min="9" max="9" width="3.42578125" customWidth="1"/>
    <col min="10" max="11" width="3.7109375" customWidth="1"/>
    <col min="12" max="12" width="3.5703125" customWidth="1"/>
    <col min="13" max="13" width="3.28515625" customWidth="1"/>
    <col min="14" max="14" width="3.5703125" customWidth="1"/>
    <col min="15" max="15" width="3.28515625" customWidth="1"/>
    <col min="16" max="16" width="3.7109375" customWidth="1"/>
    <col min="17" max="17" width="3.5703125" customWidth="1"/>
    <col min="18" max="18" width="4" customWidth="1"/>
    <col min="19" max="21" width="3.5703125" customWidth="1"/>
    <col min="22" max="22" width="4.140625" customWidth="1"/>
    <col min="23" max="23" width="4.28515625" customWidth="1"/>
    <col min="24" max="25" width="4.140625" customWidth="1"/>
    <col min="26" max="26" width="4.7109375" customWidth="1"/>
    <col min="27" max="27" width="4.42578125" customWidth="1"/>
    <col min="28" max="28" width="7.85546875" customWidth="1"/>
    <col min="29" max="29" width="10.42578125" customWidth="1"/>
    <col min="30" max="30" width="8.7109375" customWidth="1"/>
    <col min="31" max="31" width="10" customWidth="1"/>
    <col min="32" max="32" width="9.140625" customWidth="1"/>
    <col min="33" max="33" width="9.85546875" customWidth="1"/>
    <col min="35" max="35" width="10" customWidth="1"/>
  </cols>
  <sheetData>
    <row r="1" spans="1:33" ht="42" customHeight="1" x14ac:dyDescent="0.25">
      <c r="A1" s="264" t="s">
        <v>132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33" ht="15.75" thickBot="1" x14ac:dyDescent="0.3"/>
    <row r="3" spans="1:33" ht="61.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6"/>
      <c r="R3" s="265">
        <v>5</v>
      </c>
      <c r="S3" s="266"/>
      <c r="T3" s="266"/>
      <c r="U3" s="267"/>
      <c r="V3" s="326" t="s">
        <v>1</v>
      </c>
      <c r="W3" s="327"/>
      <c r="X3" s="268" t="s">
        <v>2</v>
      </c>
      <c r="Y3" s="269"/>
      <c r="Z3" s="268" t="s">
        <v>3</v>
      </c>
      <c r="AA3" s="269"/>
      <c r="AB3" s="2" t="s">
        <v>4</v>
      </c>
      <c r="AD3" s="43" t="s">
        <v>6</v>
      </c>
      <c r="AE3" s="44" t="s">
        <v>7</v>
      </c>
      <c r="AF3" s="44" t="s">
        <v>8</v>
      </c>
      <c r="AG3" s="45" t="s">
        <v>9</v>
      </c>
    </row>
    <row r="4" spans="1:33" ht="16.5" customHeight="1" thickTop="1" thickBot="1" x14ac:dyDescent="0.3">
      <c r="A4" s="228" t="s">
        <v>52</v>
      </c>
      <c r="B4" s="328"/>
      <c r="C4" s="329"/>
      <c r="D4" s="329"/>
      <c r="E4" s="330"/>
      <c r="F4" s="29">
        <v>15</v>
      </c>
      <c r="G4" s="30">
        <v>8</v>
      </c>
      <c r="H4" s="31"/>
      <c r="I4" s="40"/>
      <c r="J4" s="29">
        <v>15</v>
      </c>
      <c r="K4" s="32">
        <v>8</v>
      </c>
      <c r="L4" s="31"/>
      <c r="M4" s="41"/>
      <c r="N4" s="29">
        <v>15</v>
      </c>
      <c r="O4" s="32">
        <v>11</v>
      </c>
      <c r="P4" s="31"/>
      <c r="Q4" s="40"/>
      <c r="R4" s="110">
        <v>13</v>
      </c>
      <c r="S4" s="111">
        <v>15</v>
      </c>
      <c r="T4" s="31">
        <v>10</v>
      </c>
      <c r="U4" s="41">
        <v>12</v>
      </c>
      <c r="V4" s="251">
        <f>T5+P5+L5+H5</f>
        <v>7</v>
      </c>
      <c r="W4" s="321">
        <f>V4+V6</f>
        <v>7</v>
      </c>
      <c r="X4" s="236">
        <f>J4+J5+L4+N4+N5+P4+H4+F4+F5+R4+R5+T4</f>
        <v>129</v>
      </c>
      <c r="Y4" s="253">
        <f>K5+K4+M4+O5+O4+U4+I4+G4+G5+Q4+S4+S5</f>
        <v>104</v>
      </c>
      <c r="Z4" s="337">
        <f>X4+X6</f>
        <v>129</v>
      </c>
      <c r="AA4" s="340">
        <f>Y4+Y6</f>
        <v>104</v>
      </c>
      <c r="AB4" s="297" t="s">
        <v>180</v>
      </c>
      <c r="AD4" s="31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7</v>
      </c>
      <c r="AE4" s="22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2</v>
      </c>
      <c r="AF4" s="224">
        <f>AD4/AE4</f>
        <v>3.5</v>
      </c>
      <c r="AG4" s="225">
        <f>Z4/AA4</f>
        <v>1.2403846153846154</v>
      </c>
    </row>
    <row r="5" spans="1:33" ht="16.5" customHeight="1" thickBot="1" x14ac:dyDescent="0.3">
      <c r="A5" s="244"/>
      <c r="B5" s="331"/>
      <c r="C5" s="332"/>
      <c r="D5" s="332"/>
      <c r="E5" s="333"/>
      <c r="F5" s="33">
        <v>16</v>
      </c>
      <c r="G5" s="34">
        <v>14</v>
      </c>
      <c r="H5" s="287">
        <f>IF(AND(F4=0,F5=0),0,1)*0+IF(AND(F4&gt;G4,F5&gt;G5),1,0)*2+IF(AND(F4&lt;G4,F5&lt;G5),1,0)*IF(AND(F4=0,F5=0),0,1)+IF(H4&gt;I4,1,0)*2+IF(H4&lt;I4,1,0)*1</f>
        <v>2</v>
      </c>
      <c r="I5" s="288"/>
      <c r="J5" s="33">
        <v>15</v>
      </c>
      <c r="K5" s="34">
        <v>12</v>
      </c>
      <c r="L5" s="287">
        <f>IF(AND(J4=0,J5=0),0,1)*0+IF(AND(J4&gt;K4,J5&gt;K5),1,0)*2+IF(AND(J4&lt;K4,J5&lt;K5),1,0)*IF(AND(J4=0,J5=0),0,1)+IF(L4&gt;M4,1,0)*2+IF(L4&lt;M4,1,0)*1</f>
        <v>2</v>
      </c>
      <c r="M5" s="288"/>
      <c r="N5" s="33">
        <v>15</v>
      </c>
      <c r="O5" s="34">
        <v>12</v>
      </c>
      <c r="P5" s="287">
        <f>IF(AND(N4=0,N5=0),0,1)*0+IF(AND(N4&gt;O4,N5&gt;O5),1,0)*2+IF(AND(N4&lt;O4,N5&lt;O5),1,0)*IF(AND(N4=0,N5=0),0,1)+IF(P4&gt;Q4,1,0)*2+IF(P4&lt;Q4,1,0)*1</f>
        <v>2</v>
      </c>
      <c r="Q5" s="288"/>
      <c r="R5" s="112">
        <v>15</v>
      </c>
      <c r="S5" s="46">
        <v>12</v>
      </c>
      <c r="T5" s="287">
        <f>IF(AND(R4=0,R5=0),0,1)*0+IF(AND(R4&gt;S4,R5&gt;S5),1,0)*2+IF(AND(R4&lt;S4,R5&lt;S5),1,0)*IF(AND(R4=0,R5=0),0,1)+IF(T4&gt;U4,1,0)*2+IF(T4&lt;U4,1,0)*1</f>
        <v>1</v>
      </c>
      <c r="U5" s="288"/>
      <c r="V5" s="252"/>
      <c r="W5" s="309"/>
      <c r="X5" s="248"/>
      <c r="Y5" s="254"/>
      <c r="Z5" s="338"/>
      <c r="AA5" s="341"/>
      <c r="AB5" s="298"/>
      <c r="AD5" s="312"/>
      <c r="AE5" s="224"/>
      <c r="AF5" s="224"/>
      <c r="AG5" s="225"/>
    </row>
    <row r="6" spans="1:33" ht="16.5" customHeight="1" thickTop="1" thickBot="1" x14ac:dyDescent="0.3">
      <c r="A6" s="244"/>
      <c r="B6" s="331"/>
      <c r="C6" s="332"/>
      <c r="D6" s="332"/>
      <c r="E6" s="333"/>
      <c r="F6" s="178"/>
      <c r="G6" s="179"/>
      <c r="H6" s="180"/>
      <c r="I6" s="40"/>
      <c r="J6" s="178"/>
      <c r="K6" s="179"/>
      <c r="L6" s="180"/>
      <c r="M6" s="41"/>
      <c r="N6" s="178"/>
      <c r="O6" s="179"/>
      <c r="P6" s="180"/>
      <c r="Q6" s="40"/>
      <c r="R6" s="181"/>
      <c r="S6" s="182"/>
      <c r="T6" s="180"/>
      <c r="U6" s="41"/>
      <c r="V6" s="251">
        <f>T7+P7+L7+H7</f>
        <v>0</v>
      </c>
      <c r="W6" s="309"/>
      <c r="X6" s="236">
        <f>J6+J7+L6+N6+N7+P6+H6+F6+F7+T6+R6+R7</f>
        <v>0</v>
      </c>
      <c r="Y6" s="253">
        <f>K7+K6+M6+O7+O6+U6+I6+G6+G7+S6+S7+Q6</f>
        <v>0</v>
      </c>
      <c r="Z6" s="338"/>
      <c r="AA6" s="341"/>
      <c r="AB6" s="298"/>
      <c r="AD6" s="312"/>
      <c r="AE6" s="224"/>
      <c r="AF6" s="224"/>
      <c r="AG6" s="225"/>
    </row>
    <row r="7" spans="1:33" ht="16.5" customHeight="1" thickBot="1" x14ac:dyDescent="0.3">
      <c r="A7" s="313"/>
      <c r="B7" s="334"/>
      <c r="C7" s="335"/>
      <c r="D7" s="335"/>
      <c r="E7" s="336"/>
      <c r="F7" s="40"/>
      <c r="G7" s="183"/>
      <c r="H7" s="287">
        <f>IF(AND(F6=0,F7=0),0,1)*0+IF(AND(F6&gt;G6,F7&gt;G7),1,0)*2+IF(AND(F6&lt;G6,F7&lt;G7),1,0)*IF(AND(F6=0,F7=0),0,1)+IF(H6&gt;I6,1,0)*2+IF(H6&lt;I6,1,0)*1</f>
        <v>0</v>
      </c>
      <c r="I7" s="288"/>
      <c r="J7" s="184"/>
      <c r="K7" s="183"/>
      <c r="L7" s="323">
        <f>IF(AND(J6=0,J7=0),0,1)*0+IF(AND(J6&gt;K6,J7&gt;K7),1,0)*2+IF(AND(J6&lt;K6,J7&lt;K7),1,0)*IF(AND(J6=0,J7=0),0,1)+IF(L6&gt;M6,1,0)*2+IF(L6&lt;M6,1,0)*1</f>
        <v>0</v>
      </c>
      <c r="M7" s="324"/>
      <c r="N7" s="185"/>
      <c r="O7" s="183"/>
      <c r="P7" s="323">
        <f>IF(AND(N6=0,N7=0),0,1)*0+IF(AND(N6&gt;O6,N7&gt;O7),1,0)*2+IF(AND(N6&lt;O6,N7&lt;O7),1,0)*IF(AND(N6=0,N7=0),0,1)+IF(P6&gt;Q6,1,0)*2+IF(P6&lt;Q6,1,0)*1</f>
        <v>0</v>
      </c>
      <c r="Q7" s="324"/>
      <c r="R7" s="186"/>
      <c r="S7" s="187"/>
      <c r="T7" s="323">
        <f>IF(AND(R6=0,R7=0),0,1)*0+IF(AND(R6&gt;S6,R7&gt;S7),1,0)*2+IF(AND(R6&lt;S6,R7&lt;S7),1,0)*IF(AND(R6=0,R7=0),0,1)+IF(T6&gt;U6,1,0)*2+IF(T6&lt;U6,1,0)*1</f>
        <v>0</v>
      </c>
      <c r="U7" s="324"/>
      <c r="V7" s="252"/>
      <c r="W7" s="322"/>
      <c r="X7" s="248"/>
      <c r="Y7" s="254"/>
      <c r="Z7" s="339"/>
      <c r="AA7" s="342"/>
      <c r="AB7" s="325"/>
      <c r="AD7" s="312"/>
      <c r="AE7" s="224"/>
      <c r="AF7" s="224"/>
      <c r="AG7" s="225"/>
    </row>
    <row r="8" spans="1:33" ht="16.5" customHeight="1" thickTop="1" thickBot="1" x14ac:dyDescent="0.3">
      <c r="A8" s="344" t="s">
        <v>158</v>
      </c>
      <c r="B8" s="47">
        <f>G4</f>
        <v>8</v>
      </c>
      <c r="C8" s="48">
        <f>F4</f>
        <v>15</v>
      </c>
      <c r="D8" s="49">
        <f>I4</f>
        <v>0</v>
      </c>
      <c r="E8" s="50">
        <f>H4</f>
        <v>0</v>
      </c>
      <c r="F8" s="314"/>
      <c r="G8" s="315"/>
      <c r="H8" s="315"/>
      <c r="I8" s="316"/>
      <c r="J8" s="51">
        <v>6</v>
      </c>
      <c r="K8" s="52">
        <v>15</v>
      </c>
      <c r="L8" s="117"/>
      <c r="M8" s="54"/>
      <c r="N8" s="118">
        <v>13</v>
      </c>
      <c r="O8" s="119">
        <v>15</v>
      </c>
      <c r="P8" s="117">
        <v>11</v>
      </c>
      <c r="Q8" s="56">
        <v>8</v>
      </c>
      <c r="R8" s="120">
        <v>9</v>
      </c>
      <c r="S8" s="119">
        <v>15</v>
      </c>
      <c r="T8" s="121">
        <v>12</v>
      </c>
      <c r="U8" s="54">
        <v>10</v>
      </c>
      <c r="V8" s="251">
        <f>T9+P9+L9+D9</f>
        <v>6</v>
      </c>
      <c r="W8" s="321">
        <f>V8+V10</f>
        <v>6</v>
      </c>
      <c r="X8" s="236">
        <f>J8+J9+L8+N8+N9+P8+D8+B8+B9+R8+R9+T8</f>
        <v>111</v>
      </c>
      <c r="Y8" s="253">
        <f>K9+K8+M8+O9+O8+U8+E8+C8+C9+S8+S9+Q8</f>
        <v>129</v>
      </c>
      <c r="Z8" s="236">
        <f>X8+X10</f>
        <v>111</v>
      </c>
      <c r="AA8" s="253">
        <f>Y8+Y10</f>
        <v>129</v>
      </c>
      <c r="AB8" s="297" t="s">
        <v>183</v>
      </c>
      <c r="AD8" s="31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22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224">
        <f t="shared" ref="AF8" si="0">AD8/AE8</f>
        <v>0.66666666666666663</v>
      </c>
      <c r="AG8" s="225">
        <f t="shared" ref="AG8" si="1">Z8/AA8</f>
        <v>0.86046511627906974</v>
      </c>
    </row>
    <row r="9" spans="1:33" ht="16.5" customHeight="1" thickTop="1" thickBot="1" x14ac:dyDescent="0.3">
      <c r="A9" s="344"/>
      <c r="B9" s="60">
        <f>G5</f>
        <v>14</v>
      </c>
      <c r="C9" s="61">
        <f>F5</f>
        <v>16</v>
      </c>
      <c r="D9" s="226">
        <f>IF(AND(B8=0,B9=0),0,1)*0+IF(AND(B8&gt;C8,B9&gt;C9),1,0)*2+IF(AND(B8&lt;C8,B9&lt;C9),1,0)*IF(AND(B8=0,B9=0),0,1)+IF(D8&gt;E8,1,0)*2+IF(D8&lt;E8,1,0)*1</f>
        <v>1</v>
      </c>
      <c r="E9" s="227"/>
      <c r="F9" s="317"/>
      <c r="G9" s="303"/>
      <c r="H9" s="303"/>
      <c r="I9" s="304"/>
      <c r="J9" s="62">
        <v>8</v>
      </c>
      <c r="K9" s="63">
        <v>15</v>
      </c>
      <c r="L9" s="287">
        <f>IF(AND(J8=0,J9=0),0,1)*0+IF(AND(J8&gt;K8,J9&gt;K9),1,0)*2+IF(AND(J8&lt;K8,J9&lt;K9),1,0)*IF(AND(J8=0,J9=0),0,1)+IF(L8&gt;M8,1,0)*2+IF(L8&lt;M8,1,0)*1</f>
        <v>1</v>
      </c>
      <c r="M9" s="288"/>
      <c r="N9" s="62">
        <v>15</v>
      </c>
      <c r="O9" s="63">
        <v>7</v>
      </c>
      <c r="P9" s="287">
        <f>IF(AND(N8=0,N9=0),0,1)*0+IF(AND(N8&gt;O8,N9&gt;O9),1,0)*2+IF(AND(N8&lt;O8,N9&lt;O9),1,0)*IF(AND(N8=0,N9=0),0,1)+IF(P8&gt;Q8,1,0)*2+IF(P8&lt;Q8,1,0)*1</f>
        <v>2</v>
      </c>
      <c r="Q9" s="288"/>
      <c r="R9" s="64">
        <v>15</v>
      </c>
      <c r="S9" s="63">
        <v>13</v>
      </c>
      <c r="T9" s="287">
        <f>IF(AND(R8=0,R9=0),0,1)*0+IF(AND(R8&gt;S8,R9&gt;S9),1,0)*2+IF(AND(R8&lt;S8,R9&lt;S9),1,0)*IF(AND(R8=0,R9=0),0,1)+IF(T8&gt;U8,1,0)*2+IF(T8&lt;U8,1,0)*1</f>
        <v>2</v>
      </c>
      <c r="U9" s="288"/>
      <c r="V9" s="252"/>
      <c r="W9" s="309"/>
      <c r="X9" s="248"/>
      <c r="Y9" s="254"/>
      <c r="Z9" s="294"/>
      <c r="AA9" s="295"/>
      <c r="AB9" s="298"/>
      <c r="AD9" s="312"/>
      <c r="AE9" s="224"/>
      <c r="AF9" s="224"/>
      <c r="AG9" s="225"/>
    </row>
    <row r="10" spans="1:33" ht="16.5" customHeight="1" thickTop="1" thickBot="1" x14ac:dyDescent="0.3">
      <c r="A10" s="344"/>
      <c r="B10" s="66">
        <f>G6</f>
        <v>0</v>
      </c>
      <c r="C10" s="67">
        <f>F6</f>
        <v>0</v>
      </c>
      <c r="D10" s="68">
        <f>I6</f>
        <v>0</v>
      </c>
      <c r="E10" s="69">
        <f>H6</f>
        <v>0</v>
      </c>
      <c r="F10" s="317"/>
      <c r="G10" s="303"/>
      <c r="H10" s="303"/>
      <c r="I10" s="304"/>
      <c r="J10" s="70"/>
      <c r="K10" s="196"/>
      <c r="L10" s="188"/>
      <c r="M10" s="54"/>
      <c r="N10" s="70"/>
      <c r="O10" s="196"/>
      <c r="P10" s="188"/>
      <c r="Q10" s="56"/>
      <c r="R10" s="197"/>
      <c r="S10" s="196"/>
      <c r="T10" s="56"/>
      <c r="U10" s="59"/>
      <c r="V10" s="251">
        <f>P11+L11+D11+T11</f>
        <v>0</v>
      </c>
      <c r="W10" s="309"/>
      <c r="X10" s="236">
        <f>J10+J11+L10+N10+N11+P10+D10+B10+B11+R10+R11+T10</f>
        <v>0</v>
      </c>
      <c r="Y10" s="253">
        <f>K11+K10+M10+O11+O10+U10+E10+C10+C11+S10+S11+Q10</f>
        <v>0</v>
      </c>
      <c r="Z10" s="294"/>
      <c r="AA10" s="295"/>
      <c r="AB10" s="298"/>
      <c r="AD10" s="312"/>
      <c r="AE10" s="224"/>
      <c r="AF10" s="224"/>
      <c r="AG10" s="225"/>
    </row>
    <row r="11" spans="1:33" ht="16.5" customHeight="1" thickTop="1" thickBot="1" x14ac:dyDescent="0.3">
      <c r="A11" s="344"/>
      <c r="B11" s="74">
        <f>G7</f>
        <v>0</v>
      </c>
      <c r="C11" s="75">
        <f>F7</f>
        <v>0</v>
      </c>
      <c r="D11" s="226">
        <f>IF(AND(B10=0,B11=0),0,1)*0+IF(AND(B10&gt;C10,B11&gt;C11),1,0)*2+IF(AND(B10&lt;C10,B11&lt;C11),1,0)*IF(AND(B10=0,B11=0),0,1)+IF(D10&gt;E10,1,0)*2+IF(D10&lt;E10,1,0)*1</f>
        <v>0</v>
      </c>
      <c r="E11" s="227"/>
      <c r="F11" s="318"/>
      <c r="G11" s="319"/>
      <c r="H11" s="319"/>
      <c r="I11" s="320"/>
      <c r="J11" s="189"/>
      <c r="K11" s="190"/>
      <c r="L11" s="287">
        <f>IF(AND(J10=0,J11=0),0,1)*0+IF(AND(J10&gt;K10,J11&gt;K11),1,0)*2+IF(AND(J10&lt;K10,J11&lt;K11),1,0)*IF(AND(J10=0,J11=0),0,1)+IF(L10&gt;M10,1,0)*2+IF(L10&lt;M10,1,0)*1</f>
        <v>0</v>
      </c>
      <c r="M11" s="288"/>
      <c r="N11" s="189"/>
      <c r="O11" s="190"/>
      <c r="P11" s="323">
        <f>IF(AND(N10=0,N11=0),0,1)*0+IF(AND(N10&gt;O10,N11&gt;O11),1,0)*2+IF(AND(N10&lt;O10,N11&lt;O11),1,0)*IF(AND(N10=0,N11=0),0,1)+IF(P10&gt;Q10,1,0)*2+IF(P10&lt;Q10,1,0)*1</f>
        <v>0</v>
      </c>
      <c r="Q11" s="324"/>
      <c r="R11" s="191"/>
      <c r="S11" s="190"/>
      <c r="T11" s="323">
        <f>IF(AND(R10=0,R11=0),0,1)*0+IF(AND(R10&gt;S10,R11&gt;S11),1,0)*2+IF(AND(R10&lt;S10,R11&lt;S11),1,0)*IF(AND(R10=0,R11=0),0,1)+IF(T10&gt;U10,1,0)*2+IF(T10&lt;U10,1,0)*1</f>
        <v>0</v>
      </c>
      <c r="U11" s="324"/>
      <c r="V11" s="252"/>
      <c r="W11" s="322"/>
      <c r="X11" s="248"/>
      <c r="Y11" s="254"/>
      <c r="Z11" s="311"/>
      <c r="AA11" s="296"/>
      <c r="AB11" s="325"/>
      <c r="AD11" s="312"/>
      <c r="AE11" s="224"/>
      <c r="AF11" s="224"/>
      <c r="AG11" s="225"/>
    </row>
    <row r="12" spans="1:33" ht="16.5" customHeight="1" thickTop="1" thickBot="1" x14ac:dyDescent="0.3">
      <c r="A12" s="228" t="s">
        <v>159</v>
      </c>
      <c r="B12" s="55">
        <f>K4</f>
        <v>8</v>
      </c>
      <c r="C12" s="52">
        <f>J4</f>
        <v>15</v>
      </c>
      <c r="D12" s="53">
        <f>M4</f>
        <v>0</v>
      </c>
      <c r="E12" s="54">
        <f>L4</f>
        <v>0</v>
      </c>
      <c r="F12" s="79">
        <f>K8</f>
        <v>15</v>
      </c>
      <c r="G12" s="80">
        <f>J8</f>
        <v>6</v>
      </c>
      <c r="H12" s="57">
        <f>M8</f>
        <v>0</v>
      </c>
      <c r="I12" s="56">
        <f>L8</f>
        <v>0</v>
      </c>
      <c r="J12" s="314"/>
      <c r="K12" s="315"/>
      <c r="L12" s="315"/>
      <c r="M12" s="316"/>
      <c r="N12" s="55">
        <v>15</v>
      </c>
      <c r="O12" s="52">
        <v>7</v>
      </c>
      <c r="P12" s="117"/>
      <c r="Q12" s="56"/>
      <c r="R12" s="120">
        <v>15</v>
      </c>
      <c r="S12" s="119">
        <v>0</v>
      </c>
      <c r="T12" s="56"/>
      <c r="U12" s="122"/>
      <c r="V12" s="251">
        <f>P13+H13+D13+T13</f>
        <v>7</v>
      </c>
      <c r="W12" s="321">
        <f>V12+V14</f>
        <v>7</v>
      </c>
      <c r="X12" s="236">
        <f>H12+F12+F13+D12+B12+B13+N12+N13+P12+R12+R13+T12</f>
        <v>110</v>
      </c>
      <c r="Y12" s="253">
        <f>I12+G12+G13+E12+C12+C13+O13+O12+U12+S12+S13+Q12</f>
        <v>64</v>
      </c>
      <c r="Z12" s="236">
        <f>X12+X14</f>
        <v>110</v>
      </c>
      <c r="AA12" s="253">
        <f>Y12+Y14</f>
        <v>64</v>
      </c>
      <c r="AB12" s="297" t="s">
        <v>181</v>
      </c>
      <c r="AD12" s="31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22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2</v>
      </c>
      <c r="AF12" s="224">
        <f t="shared" ref="AF12" si="2">AD12/AE12</f>
        <v>3</v>
      </c>
      <c r="AG12" s="225">
        <f t="shared" ref="AG12" si="3">Z12/AA12</f>
        <v>1.71875</v>
      </c>
    </row>
    <row r="13" spans="1:33" ht="16.5" customHeight="1" thickBot="1" x14ac:dyDescent="0.3">
      <c r="A13" s="244"/>
      <c r="B13" s="62">
        <f>K5</f>
        <v>12</v>
      </c>
      <c r="C13" s="63">
        <f>J5</f>
        <v>15</v>
      </c>
      <c r="D13" s="226">
        <f>IF(AND(B12=0,B13=0),0,1)*0+IF(AND(B12&gt;C12,B13&gt;C13),1,0)*2+IF(AND(B12&lt;C12,B13&lt;C13),1,0)*IF(AND(B12=0,B13=0),0,1)+IF(D12&gt;E12,1,0)*2+IF(D12&lt;E12,1,0)*1</f>
        <v>1</v>
      </c>
      <c r="E13" s="227"/>
      <c r="F13" s="82">
        <f>K9</f>
        <v>15</v>
      </c>
      <c r="G13" s="65">
        <f>J9</f>
        <v>8</v>
      </c>
      <c r="H13" s="287">
        <f>IF(AND(F12=0,F13=0),0,1)*0+IF(AND(F12&gt;G12,F13&gt;G13),1,0)*2+IF(AND(F12&lt;G12,F13&lt;G13),1,0)*IF(AND(F12=0,F13=0),0,1)+IF(H12&gt;I12,1,0)*2+IF(H12&lt;I12,1,0)*1</f>
        <v>2</v>
      </c>
      <c r="I13" s="288"/>
      <c r="J13" s="317"/>
      <c r="K13" s="303"/>
      <c r="L13" s="303"/>
      <c r="M13" s="304"/>
      <c r="N13" s="62">
        <v>15</v>
      </c>
      <c r="O13" s="63">
        <v>5</v>
      </c>
      <c r="P13" s="287">
        <f>IF(AND(N12=0,N13=0),0,1)*0+IF(AND(N12&gt;O12,N13&gt;O13),1,0)*2+IF(AND(N12&lt;O12,N13&lt;O13),1,0)*IF(AND(N12=0,N13=0),0,1)+IF(P12&gt;Q12,1,0)*2+IF(P12&lt;Q12,1,0)*1</f>
        <v>2</v>
      </c>
      <c r="Q13" s="288"/>
      <c r="R13" s="64">
        <v>15</v>
      </c>
      <c r="S13" s="63">
        <v>8</v>
      </c>
      <c r="T13" s="287">
        <f>IF(AND(R12=0,R13=0),0,1)*0+IF(AND(R12&gt;S12,R13&gt;S13),1,0)*2+IF(AND(R12&lt;S12,R13&lt;S13),1,0)*IF(AND(R12=0,R13=0),0,1)+IF(T12&gt;U12,1,0)*2+IF(T12&lt;U12,1,0)*1</f>
        <v>2</v>
      </c>
      <c r="U13" s="288"/>
      <c r="V13" s="252"/>
      <c r="W13" s="309"/>
      <c r="X13" s="248"/>
      <c r="Y13" s="254"/>
      <c r="Z13" s="294"/>
      <c r="AA13" s="295"/>
      <c r="AB13" s="298"/>
      <c r="AD13" s="312"/>
      <c r="AE13" s="224"/>
      <c r="AF13" s="224"/>
      <c r="AG13" s="225"/>
    </row>
    <row r="14" spans="1:33" ht="16.5" customHeight="1" thickTop="1" thickBot="1" x14ac:dyDescent="0.3">
      <c r="A14" s="244"/>
      <c r="B14" s="70">
        <f>K6</f>
        <v>0</v>
      </c>
      <c r="C14" s="71">
        <f>J6</f>
        <v>0</v>
      </c>
      <c r="D14" s="72">
        <f>M6</f>
        <v>0</v>
      </c>
      <c r="E14" s="54">
        <f>L6</f>
        <v>0</v>
      </c>
      <c r="F14" s="198">
        <f>K10</f>
        <v>0</v>
      </c>
      <c r="G14" s="199">
        <f>J10</f>
        <v>0</v>
      </c>
      <c r="H14" s="192">
        <f>M10</f>
        <v>0</v>
      </c>
      <c r="I14" s="56">
        <f>L10</f>
        <v>0</v>
      </c>
      <c r="J14" s="317"/>
      <c r="K14" s="303"/>
      <c r="L14" s="303"/>
      <c r="M14" s="304"/>
      <c r="N14" s="70"/>
      <c r="O14" s="196"/>
      <c r="P14" s="188"/>
      <c r="Q14" s="56"/>
      <c r="R14" s="197"/>
      <c r="S14" s="196"/>
      <c r="T14" s="56"/>
      <c r="U14" s="59"/>
      <c r="V14" s="251">
        <f>P15+H15+D15+T15</f>
        <v>0</v>
      </c>
      <c r="W14" s="309"/>
      <c r="X14" s="236">
        <f>H14+F14+F15+D14+B14+B15+N14+N15+P14+R14+R15+T14</f>
        <v>0</v>
      </c>
      <c r="Y14" s="253">
        <f>I14+G14+G15+E14+C14+C15+O15+O14+U14+S14+S15+Q14</f>
        <v>0</v>
      </c>
      <c r="Z14" s="294"/>
      <c r="AA14" s="295"/>
      <c r="AB14" s="298"/>
      <c r="AD14" s="312"/>
      <c r="AE14" s="224"/>
      <c r="AF14" s="224"/>
      <c r="AG14" s="225"/>
    </row>
    <row r="15" spans="1:33" ht="16.5" customHeight="1" thickBot="1" x14ac:dyDescent="0.3">
      <c r="A15" s="313"/>
      <c r="B15" s="76">
        <f>K7</f>
        <v>0</v>
      </c>
      <c r="C15" s="77">
        <f>J7</f>
        <v>0</v>
      </c>
      <c r="D15" s="226">
        <f>IF(AND(B14=0,B15=0),0,1)*0+IF(AND(B14&gt;C14,B15&gt;C15),1,0)*2+IF(AND(B14&lt;C14,B15&lt;C15),1,0)*IF(AND(B14=0,B15=0),0,1)+IF(D14&gt;E14,1,0)*2+IF(D14&lt;E14,1,0)*1</f>
        <v>0</v>
      </c>
      <c r="E15" s="227"/>
      <c r="F15" s="190">
        <f>K11</f>
        <v>0</v>
      </c>
      <c r="G15" s="193">
        <f>J11</f>
        <v>0</v>
      </c>
      <c r="H15" s="287">
        <f>IF(AND(F14=0,F15=0),0,1)*0+IF(AND(F14&gt;G14,F15&gt;G15),1,0)*2+IF(AND(F14&lt;G14,F15&lt;G15),1,0)*IF(AND(F14=0,F15=0),0,1)+IF(H14&gt;I14,1,0)*2+IF(H14&lt;I14,1,0)*1</f>
        <v>0</v>
      </c>
      <c r="I15" s="288"/>
      <c r="J15" s="318"/>
      <c r="K15" s="319"/>
      <c r="L15" s="319"/>
      <c r="M15" s="320"/>
      <c r="N15" s="189"/>
      <c r="O15" s="190"/>
      <c r="P15" s="287">
        <f>IF(AND(N14=0,N15=0),0,1)*0+IF(AND(N14&gt;O14,N15&gt;O15),1,0)*2+IF(AND(N14&lt;O14,N15&lt;O15),1,0)*IF(AND(N14=0,N15=0),0,1)+IF(P14&gt;Q14,1,0)*2+IF(P14&lt;Q14,1,0)*1</f>
        <v>0</v>
      </c>
      <c r="Q15" s="288"/>
      <c r="R15" s="191"/>
      <c r="S15" s="190"/>
      <c r="T15" s="287">
        <f>IF(AND(R14=0,R15=0),0,1)*0+IF(AND(R14&gt;S14,R15&gt;S15),1,0)*2+IF(AND(R14&lt;S14,R15&lt;S15),1,0)*IF(AND(R14=0,R15=0),0,1)+IF(T14&gt;U14,1,0)*2+IF(T14&lt;U14,1,0)*1</f>
        <v>0</v>
      </c>
      <c r="U15" s="288"/>
      <c r="V15" s="252"/>
      <c r="W15" s="322"/>
      <c r="X15" s="248"/>
      <c r="Y15" s="254"/>
      <c r="Z15" s="311"/>
      <c r="AA15" s="296"/>
      <c r="AB15" s="325"/>
      <c r="AD15" s="312"/>
      <c r="AE15" s="224"/>
      <c r="AF15" s="224"/>
      <c r="AG15" s="225"/>
    </row>
    <row r="16" spans="1:33" ht="16.5" customHeight="1" thickTop="1" thickBot="1" x14ac:dyDescent="0.3">
      <c r="A16" s="228" t="s">
        <v>38</v>
      </c>
      <c r="B16" s="55">
        <f>O4</f>
        <v>11</v>
      </c>
      <c r="C16" s="52">
        <f>N4</f>
        <v>15</v>
      </c>
      <c r="D16" s="53">
        <f>Q4</f>
        <v>0</v>
      </c>
      <c r="E16" s="86">
        <f>P4</f>
        <v>0</v>
      </c>
      <c r="F16" s="79">
        <f>O8</f>
        <v>15</v>
      </c>
      <c r="G16" s="80">
        <f>N8</f>
        <v>13</v>
      </c>
      <c r="H16" s="57">
        <f>Q8</f>
        <v>8</v>
      </c>
      <c r="I16" s="81">
        <f>P8</f>
        <v>11</v>
      </c>
      <c r="J16" s="55">
        <f>O12</f>
        <v>7</v>
      </c>
      <c r="K16" s="52">
        <f>N12</f>
        <v>15</v>
      </c>
      <c r="L16" s="53">
        <f>Q12</f>
        <v>0</v>
      </c>
      <c r="M16" s="86">
        <f>P12</f>
        <v>0</v>
      </c>
      <c r="N16" s="314"/>
      <c r="O16" s="315"/>
      <c r="P16" s="315"/>
      <c r="Q16" s="316"/>
      <c r="R16" s="87">
        <v>8</v>
      </c>
      <c r="S16" s="88">
        <v>15</v>
      </c>
      <c r="T16" s="89"/>
      <c r="U16" s="90"/>
      <c r="V16" s="251">
        <f>H17+D17+L17+T17</f>
        <v>4</v>
      </c>
      <c r="W16" s="321">
        <f>V16+V18</f>
        <v>4</v>
      </c>
      <c r="X16" s="236">
        <f>J16+J17+L16+B16+B17+D16+F16+F17+H16+R16+R17+T16</f>
        <v>86</v>
      </c>
      <c r="Y16" s="253">
        <f>K17+K16+M16+C17+C16+E16+I16+G16+G17+S16+S17+U16</f>
        <v>129</v>
      </c>
      <c r="Z16" s="236">
        <f>X16+X18</f>
        <v>86</v>
      </c>
      <c r="AA16" s="253">
        <f>Y16+Y18</f>
        <v>129</v>
      </c>
      <c r="AB16" s="297" t="s">
        <v>184</v>
      </c>
      <c r="AD16" s="31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</v>
      </c>
      <c r="AE16" s="22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224">
        <f t="shared" ref="AF16" si="4">AD16/AE16</f>
        <v>0.125</v>
      </c>
      <c r="AG16" s="225">
        <f t="shared" ref="AG16" si="5">Z16/AA16</f>
        <v>0.66666666666666663</v>
      </c>
    </row>
    <row r="17" spans="1:33" ht="16.5" customHeight="1" thickBot="1" x14ac:dyDescent="0.3">
      <c r="A17" s="244"/>
      <c r="B17" s="62">
        <f>O5</f>
        <v>12</v>
      </c>
      <c r="C17" s="63">
        <f>N5</f>
        <v>15</v>
      </c>
      <c r="D17" s="226">
        <f>IF(AND(B16=0,B17=0),0,1)*0+IF(AND(B16&gt;C16,B17&gt;C17),1,0)*2+IF(AND(B16&lt;C16,B17&lt;C17),1,0)*IF(AND(B16=0,B17=0),0,1)+IF(D16&gt;E16,1,0)*2+IF(D16&lt;E16,1,0)*1</f>
        <v>1</v>
      </c>
      <c r="E17" s="227"/>
      <c r="F17" s="63">
        <f>O9</f>
        <v>7</v>
      </c>
      <c r="G17" s="65">
        <f>N9</f>
        <v>15</v>
      </c>
      <c r="H17" s="287">
        <f>IF(AND(F16=0,F17=0),0,1)*0+IF(AND(F16&gt;G16,F17&gt;G17),1,0)*2+IF(AND(F16&lt;G16,F17&lt;G17),1,0)*IF(AND(F16=0,F17=0),0,1)+IF(H16&gt;I16,1,0)*2+IF(H16&lt;I16,1,0)*1</f>
        <v>1</v>
      </c>
      <c r="I17" s="288"/>
      <c r="J17" s="62">
        <f>O13</f>
        <v>5</v>
      </c>
      <c r="K17" s="63">
        <f>N13</f>
        <v>15</v>
      </c>
      <c r="L17" s="287">
        <f>IF(AND(J16=0,J17=0),0,1)*0+IF(AND(J16&gt;K16,J17&gt;K17),1,0)*2+IF(AND(J16&lt;K16,J17&lt;K17),1,0)*IF(AND(J16=0,J17=0),0,1)+IF(L16&gt;M16,1,0)*2+IF(L16&lt;M16,1,0)*1</f>
        <v>1</v>
      </c>
      <c r="M17" s="288"/>
      <c r="N17" s="317"/>
      <c r="O17" s="303"/>
      <c r="P17" s="303"/>
      <c r="Q17" s="304"/>
      <c r="R17" s="91">
        <v>13</v>
      </c>
      <c r="S17" s="92">
        <v>15</v>
      </c>
      <c r="T17" s="287">
        <f>IF(AND(R16=0,R17=0),0,1)*0+IF(AND(R16&gt;S16,R17&gt;S17),1,0)*2+IF(AND(R16&lt;S16,R17&lt;S17),1,0)*IF(AND(R16=0,R17=0),0,1)+IF(T16&gt;U16,1,0)*2+IF(T16&lt;U16,1,0)*1</f>
        <v>1</v>
      </c>
      <c r="U17" s="288"/>
      <c r="V17" s="252"/>
      <c r="W17" s="309"/>
      <c r="X17" s="248"/>
      <c r="Y17" s="254"/>
      <c r="Z17" s="294"/>
      <c r="AA17" s="295"/>
      <c r="AB17" s="298"/>
      <c r="AD17" s="312"/>
      <c r="AE17" s="224"/>
      <c r="AF17" s="224"/>
      <c r="AG17" s="225"/>
    </row>
    <row r="18" spans="1:33" ht="16.5" customHeight="1" thickTop="1" thickBot="1" x14ac:dyDescent="0.3">
      <c r="A18" s="244"/>
      <c r="B18" s="70">
        <f>O6</f>
        <v>0</v>
      </c>
      <c r="C18" s="71">
        <f>N6</f>
        <v>0</v>
      </c>
      <c r="D18" s="93">
        <f>Q6</f>
        <v>0</v>
      </c>
      <c r="E18" s="54">
        <f>P6</f>
        <v>0</v>
      </c>
      <c r="F18" s="198">
        <f>O10</f>
        <v>0</v>
      </c>
      <c r="G18" s="199">
        <f>N10</f>
        <v>0</v>
      </c>
      <c r="H18" s="94">
        <f>Q10</f>
        <v>0</v>
      </c>
      <c r="I18" s="56">
        <f>P10</f>
        <v>0</v>
      </c>
      <c r="J18" s="70">
        <f>O14</f>
        <v>0</v>
      </c>
      <c r="K18" s="196">
        <f>N14</f>
        <v>0</v>
      </c>
      <c r="L18" s="93">
        <f>Q14</f>
        <v>0</v>
      </c>
      <c r="M18" s="54">
        <f>P14</f>
        <v>0</v>
      </c>
      <c r="N18" s="317"/>
      <c r="O18" s="303"/>
      <c r="P18" s="303"/>
      <c r="Q18" s="304"/>
      <c r="R18" s="200"/>
      <c r="S18" s="201"/>
      <c r="T18" s="97"/>
      <c r="U18" s="98"/>
      <c r="V18" s="251">
        <f>D19+H19+L19+T19</f>
        <v>0</v>
      </c>
      <c r="W18" s="309"/>
      <c r="X18" s="236">
        <f>F19+J19+R18+R19+T18+J18+L18+B18+D18+F18+H18+B19</f>
        <v>0</v>
      </c>
      <c r="Y18" s="253">
        <f>K18+M18+C18+E18+I18+G18+C19+G19+K19+S18+S19+U18</f>
        <v>0</v>
      </c>
      <c r="Z18" s="294"/>
      <c r="AA18" s="295"/>
      <c r="AB18" s="298"/>
      <c r="AD18" s="312"/>
      <c r="AE18" s="224"/>
      <c r="AF18" s="224"/>
      <c r="AG18" s="225"/>
    </row>
    <row r="19" spans="1:33" ht="16.5" customHeight="1" thickBot="1" x14ac:dyDescent="0.3">
      <c r="A19" s="313"/>
      <c r="B19" s="76">
        <f>O7</f>
        <v>0</v>
      </c>
      <c r="C19" s="77">
        <f>N7</f>
        <v>0</v>
      </c>
      <c r="D19" s="226">
        <f>IF(AND(B18=0,B19=0),0,1)*0+IF(AND(B18&gt;C18,B19&gt;C19),1,0)*2+IF(AND(B18&lt;C18,B19&lt;C19),1,0)*IF(AND(B18=0,B19=0),0,1)+IF(D18&gt;E18,1,0)*2+IF(D18&lt;E18,1,0)*1</f>
        <v>0</v>
      </c>
      <c r="E19" s="227"/>
      <c r="F19" s="190">
        <f>O11</f>
        <v>0</v>
      </c>
      <c r="G19" s="193">
        <f>N11</f>
        <v>0</v>
      </c>
      <c r="H19" s="323">
        <f>IF(AND(F18=0,F19=0),0,1)*0+IF(AND(F18&gt;G18,F19&gt;G19),1,0)*2+IF(AND(F18&lt;G18,F19&lt;G19),1,0)*IF(AND(F18=0,F19=0),0,1)+IF(H18&gt;I18,1,0)*2+IF(H18&lt;I18,1,0)*1</f>
        <v>0</v>
      </c>
      <c r="I19" s="324"/>
      <c r="J19" s="189">
        <f>O15</f>
        <v>0</v>
      </c>
      <c r="K19" s="190">
        <f>N15</f>
        <v>0</v>
      </c>
      <c r="L19" s="323">
        <f>IF(AND(J18=0,J19=0),0,1)*0+IF(AND(J18&gt;K18,J19&gt;K19),1,0)*2+IF(AND(J18&lt;K18,J19&lt;K19),1,0)*IF(AND(J18=0,J19=0),0,1)+IF(L18&gt;M18,1,0)*2+IF(L18&lt;M18,1,0)*1</f>
        <v>0</v>
      </c>
      <c r="M19" s="324"/>
      <c r="N19" s="318"/>
      <c r="O19" s="319"/>
      <c r="P19" s="319"/>
      <c r="Q19" s="320"/>
      <c r="R19" s="194"/>
      <c r="S19" s="195"/>
      <c r="T19" s="287">
        <f>IF(AND(R18=0,R19=0),0,1)*0+IF(AND(R18&gt;S18,R19&gt;S19),1,0)*2+IF(AND(R18&lt;S18,R19&lt;S19),1,0)*IF(AND(R18=0,R19=0),0,1)+IF(T18&gt;U18,1,0)*2+IF(T18&lt;U18,1,0)*1</f>
        <v>0</v>
      </c>
      <c r="U19" s="288"/>
      <c r="V19" s="308"/>
      <c r="W19" s="322"/>
      <c r="X19" s="311"/>
      <c r="Y19" s="296"/>
      <c r="Z19" s="311"/>
      <c r="AA19" s="296"/>
      <c r="AB19" s="325"/>
      <c r="AD19" s="312"/>
      <c r="AE19" s="224"/>
      <c r="AF19" s="224"/>
      <c r="AG19" s="225"/>
    </row>
    <row r="20" spans="1:33" ht="16.5" customHeight="1" thickTop="1" thickBot="1" x14ac:dyDescent="0.3">
      <c r="A20" s="228" t="s">
        <v>160</v>
      </c>
      <c r="B20" s="55">
        <f>S4</f>
        <v>15</v>
      </c>
      <c r="C20" s="101">
        <f>R4</f>
        <v>13</v>
      </c>
      <c r="D20" s="57">
        <f>U4</f>
        <v>12</v>
      </c>
      <c r="E20" s="86">
        <f>T4</f>
        <v>10</v>
      </c>
      <c r="F20" s="79">
        <f>S8</f>
        <v>15</v>
      </c>
      <c r="G20" s="80">
        <f>R8</f>
        <v>9</v>
      </c>
      <c r="H20" s="121">
        <f>U8</f>
        <v>10</v>
      </c>
      <c r="I20" s="56">
        <f>T8</f>
        <v>12</v>
      </c>
      <c r="J20" s="118">
        <f>S12</f>
        <v>0</v>
      </c>
      <c r="K20" s="123">
        <f>R12</f>
        <v>15</v>
      </c>
      <c r="L20" s="121">
        <f>U12</f>
        <v>0</v>
      </c>
      <c r="M20" s="54">
        <f>T12</f>
        <v>0</v>
      </c>
      <c r="N20" s="87">
        <f>S16</f>
        <v>15</v>
      </c>
      <c r="O20" s="102">
        <f>R16</f>
        <v>8</v>
      </c>
      <c r="P20" s="49">
        <f>U16</f>
        <v>0</v>
      </c>
      <c r="Q20" s="69">
        <f>T16</f>
        <v>0</v>
      </c>
      <c r="R20" s="302"/>
      <c r="S20" s="303"/>
      <c r="T20" s="303"/>
      <c r="U20" s="304"/>
      <c r="V20" s="251">
        <f>P21+L21+H21+D21</f>
        <v>6</v>
      </c>
      <c r="W20" s="309">
        <f>V20+V22</f>
        <v>6</v>
      </c>
      <c r="X20" s="236">
        <f>P20+N20+N21+L20+J20+J21+H20+F20+F21+D20+B20+B21</f>
        <v>115</v>
      </c>
      <c r="Y20" s="253">
        <f>Q20+O20+O21+M20+K20+K21+I20+G20+G21+E20+C20+C21</f>
        <v>125</v>
      </c>
      <c r="Z20" s="294">
        <f>X20+X22</f>
        <v>115</v>
      </c>
      <c r="AA20" s="295">
        <f>Y20+Y22</f>
        <v>125</v>
      </c>
      <c r="AB20" s="297" t="s">
        <v>182</v>
      </c>
      <c r="AD20" s="30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22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5</v>
      </c>
      <c r="AF20" s="224">
        <f t="shared" ref="AF20" si="6">AD20/AE20</f>
        <v>1</v>
      </c>
      <c r="AG20" s="225">
        <f t="shared" ref="AG20" si="7">Z20/AA20</f>
        <v>0.92</v>
      </c>
    </row>
    <row r="21" spans="1:33" ht="16.5" customHeight="1" thickBot="1" x14ac:dyDescent="0.3">
      <c r="A21" s="244"/>
      <c r="B21" s="62">
        <f>S5</f>
        <v>12</v>
      </c>
      <c r="C21" s="63">
        <f>R5</f>
        <v>15</v>
      </c>
      <c r="D21" s="226">
        <f>IF(AND(B20=0,B21=0),0,1)*0+IF(AND(B20&gt;C20,B21&gt;C21),1,0)*2+IF(AND(B20&lt;C20,B21&lt;C21),1,0)*IF(AND(B20=0,B21=0),0,1)+IF(D20&gt;E20,1,0)*2+IF(D20&lt;E20,1,0)*1</f>
        <v>2</v>
      </c>
      <c r="E21" s="227"/>
      <c r="F21" s="63">
        <f>S9</f>
        <v>13</v>
      </c>
      <c r="G21" s="65">
        <f>R9</f>
        <v>15</v>
      </c>
      <c r="H21" s="226">
        <f>IF(AND(F20=0,F21=0),0,1)*0+IF(AND(F20&gt;G20,F21&gt;G21),1,0)*2+IF(AND(F20&lt;G20,F21&lt;G21),1,0)*IF(AND(F20=0,F21=0),0,1)+IF(H20&gt;I20,1,0)*2+IF(H20&lt;I20,1,0)*1</f>
        <v>1</v>
      </c>
      <c r="I21" s="227"/>
      <c r="J21" s="62">
        <f>S13</f>
        <v>8</v>
      </c>
      <c r="K21" s="63">
        <f>R13</f>
        <v>15</v>
      </c>
      <c r="L21" s="226">
        <f>IF(AND(J20=0,J21=0),0,1)*0+IF(AND(J20&gt;K20,J21&gt;K21),1,0)*2+IF(AND(J20&lt;K20,J21&lt;K21),1,0)*IF(AND(J20=0,J21=0),0,1)+IF(L20&gt;M20,1,0)*2+IF(L20&lt;M20,1,0)*1</f>
        <v>1</v>
      </c>
      <c r="M21" s="227"/>
      <c r="N21" s="91">
        <f>S17</f>
        <v>15</v>
      </c>
      <c r="O21" s="92">
        <f>R17</f>
        <v>13</v>
      </c>
      <c r="P21" s="226">
        <f>IF(AND(N20=0,N21=0),0,1)*0+IF(AND(N20&gt;O20,N21&gt;O21),1,0)*2+IF(AND(N20&lt;O20,N21&lt;O21),1,0)*IF(AND(N20=0,N21=0),0,1)+IF(P20&gt;Q20,1,0)*2+IF(P20&lt;Q20,1,0)*1</f>
        <v>2</v>
      </c>
      <c r="Q21" s="227"/>
      <c r="R21" s="302"/>
      <c r="S21" s="303"/>
      <c r="T21" s="303"/>
      <c r="U21" s="304"/>
      <c r="V21" s="308"/>
      <c r="W21" s="309"/>
      <c r="X21" s="311"/>
      <c r="Y21" s="296"/>
      <c r="Z21" s="294"/>
      <c r="AA21" s="295"/>
      <c r="AB21" s="298"/>
      <c r="AD21" s="300"/>
      <c r="AE21" s="224"/>
      <c r="AF21" s="224"/>
      <c r="AG21" s="225"/>
    </row>
    <row r="22" spans="1:33" ht="16.5" customHeight="1" thickBot="1" x14ac:dyDescent="0.3">
      <c r="A22" s="244"/>
      <c r="B22" s="70">
        <f>S6</f>
        <v>0</v>
      </c>
      <c r="C22" s="71">
        <f>R6</f>
        <v>0</v>
      </c>
      <c r="D22" s="84">
        <f>U6</f>
        <v>0</v>
      </c>
      <c r="E22" s="54">
        <f>T6</f>
        <v>0</v>
      </c>
      <c r="F22" s="58">
        <f>S10</f>
        <v>0</v>
      </c>
      <c r="G22" s="83">
        <f>R10</f>
        <v>0</v>
      </c>
      <c r="H22" s="84">
        <f>U10</f>
        <v>0</v>
      </c>
      <c r="I22" s="56">
        <f>T10</f>
        <v>0</v>
      </c>
      <c r="J22" s="70">
        <f>S14</f>
        <v>0</v>
      </c>
      <c r="K22" s="103">
        <f>R14</f>
        <v>0</v>
      </c>
      <c r="L22" s="84">
        <f>U14</f>
        <v>0</v>
      </c>
      <c r="M22" s="54">
        <f>T14</f>
        <v>0</v>
      </c>
      <c r="N22" s="95">
        <f>S18</f>
        <v>0</v>
      </c>
      <c r="O22" s="104">
        <f>R18</f>
        <v>0</v>
      </c>
      <c r="P22" s="68">
        <f>U18</f>
        <v>0</v>
      </c>
      <c r="Q22" s="69">
        <f>T18</f>
        <v>0</v>
      </c>
      <c r="R22" s="302"/>
      <c r="S22" s="303"/>
      <c r="T22" s="303"/>
      <c r="U22" s="304"/>
      <c r="V22" s="293">
        <f>P23+L23+H23+D23</f>
        <v>0</v>
      </c>
      <c r="W22" s="309"/>
      <c r="X22" s="294">
        <f>P22+N22+N23+L22+J22+J23+H22+F22+F23+D22+B22+B23</f>
        <v>0</v>
      </c>
      <c r="Y22" s="295">
        <f>Q22+O22+O23+M22+K22+K23+I22+G22+G23+E22+C22+C23</f>
        <v>0</v>
      </c>
      <c r="Z22" s="294"/>
      <c r="AA22" s="295"/>
      <c r="AB22" s="298"/>
      <c r="AD22" s="300"/>
      <c r="AE22" s="224"/>
      <c r="AF22" s="224"/>
      <c r="AG22" s="225"/>
    </row>
    <row r="23" spans="1:33" ht="16.5" customHeight="1" thickBot="1" x14ac:dyDescent="0.3">
      <c r="A23" s="229"/>
      <c r="B23" s="105">
        <f>S7</f>
        <v>0</v>
      </c>
      <c r="C23" s="106">
        <f>R7</f>
        <v>0</v>
      </c>
      <c r="D23" s="242">
        <f>IF(AND(B22=0,B23=0),0,1)*0+IF(AND(B22&gt;C22,B23&gt;C23),1,0)*2+IF(AND(B22&lt;C22,B23&lt;C23),1,0)*IF(AND(B22=0,B23=0),0,1)+IF(D22&gt;E22,1,0)*2+IF(D22&lt;E22,1,0)*1</f>
        <v>0</v>
      </c>
      <c r="E23" s="243"/>
      <c r="F23" s="106">
        <f>S11</f>
        <v>0</v>
      </c>
      <c r="G23" s="107">
        <f>R11</f>
        <v>0</v>
      </c>
      <c r="H23" s="242">
        <f>IF(AND(F22=0,F23=0),0,1)*0+IF(AND(F22&gt;G22,F23&gt;G23),1,0)*2+IF(AND(F22&lt;G22,F23&lt;G23),1,0)*IF(AND(F22=0,F23=0),0,1)+IF(H22&gt;I22,1,0)*2+IF(H22&lt;I22,1,0)*1</f>
        <v>0</v>
      </c>
      <c r="I23" s="243"/>
      <c r="J23" s="105">
        <f>S15</f>
        <v>0</v>
      </c>
      <c r="K23" s="106">
        <f>R15</f>
        <v>0</v>
      </c>
      <c r="L23" s="242">
        <f>IF(AND(J22=0,J23=0),0,1)*0+IF(AND(J22&gt;K22,J23&gt;K23),1,0)*2+IF(AND(J22&lt;K22,J23&lt;K23),1,0)*IF(AND(J22=0,J23=0),0,1)+IF(L22&gt;M22,1,0)*2+IF(L22&lt;M22,1,0)*1</f>
        <v>0</v>
      </c>
      <c r="M23" s="243"/>
      <c r="N23" s="108">
        <f>S19</f>
        <v>0</v>
      </c>
      <c r="O23" s="109">
        <f>R19</f>
        <v>0</v>
      </c>
      <c r="P23" s="242">
        <f>IF(AND(N22=0,N23=0),0,1)*0+IF(AND(N22&gt;O22,N23&gt;O23),1,0)*2+IF(AND(N22&lt;O22,N23&lt;O23),1,0)*IF(AND(N22=0,N23=0),0,1)+IF(P22&gt;Q22,1,0)*2+IF(P22&lt;Q22,1,0)*1</f>
        <v>0</v>
      </c>
      <c r="Q23" s="243"/>
      <c r="R23" s="305"/>
      <c r="S23" s="306"/>
      <c r="T23" s="306"/>
      <c r="U23" s="307"/>
      <c r="V23" s="270"/>
      <c r="W23" s="310"/>
      <c r="X23" s="237"/>
      <c r="Y23" s="271"/>
      <c r="Z23" s="237"/>
      <c r="AA23" s="271"/>
      <c r="AB23" s="299"/>
      <c r="AD23" s="301"/>
      <c r="AE23" s="240"/>
      <c r="AF23" s="240"/>
      <c r="AG23" s="241"/>
    </row>
    <row r="24" spans="1:33" ht="16.5" customHeight="1" thickTop="1" x14ac:dyDescent="0.25"/>
    <row r="25" spans="1:33" ht="16.5" customHeight="1" x14ac:dyDescent="0.25"/>
    <row r="26" spans="1:33" ht="16.5" customHeight="1" x14ac:dyDescent="0.25">
      <c r="A26" t="s">
        <v>10</v>
      </c>
    </row>
    <row r="27" spans="1:33" ht="16.5" customHeight="1" x14ac:dyDescent="0.25"/>
  </sheetData>
  <mergeCells count="129">
    <mergeCell ref="AD20:AD23"/>
    <mergeCell ref="AE20:AE23"/>
    <mergeCell ref="AF20:AF23"/>
    <mergeCell ref="AG20:AG23"/>
    <mergeCell ref="AD16:AD19"/>
    <mergeCell ref="AE16:AE19"/>
    <mergeCell ref="AF16:AF19"/>
    <mergeCell ref="AG16:AG19"/>
    <mergeCell ref="A20:A23"/>
    <mergeCell ref="R20:U23"/>
    <mergeCell ref="AA20:AA23"/>
    <mergeCell ref="H23:I23"/>
    <mergeCell ref="L23:M23"/>
    <mergeCell ref="P23:Q23"/>
    <mergeCell ref="V20:V21"/>
    <mergeCell ref="W20:W23"/>
    <mergeCell ref="X20:X21"/>
    <mergeCell ref="Y20:Y21"/>
    <mergeCell ref="Z20:Z23"/>
    <mergeCell ref="AB20:AB23"/>
    <mergeCell ref="V22:V23"/>
    <mergeCell ref="X22:X23"/>
    <mergeCell ref="Y22:Y23"/>
    <mergeCell ref="D21:E21"/>
    <mergeCell ref="H21:I21"/>
    <mergeCell ref="L21:M21"/>
    <mergeCell ref="P21:Q21"/>
    <mergeCell ref="D23:E23"/>
    <mergeCell ref="AD12:AD15"/>
    <mergeCell ref="AE12:AE15"/>
    <mergeCell ref="AF12:AF15"/>
    <mergeCell ref="AG12:AG15"/>
    <mergeCell ref="A16:A19"/>
    <mergeCell ref="N16:Q19"/>
    <mergeCell ref="AA16:AA19"/>
    <mergeCell ref="H19:I19"/>
    <mergeCell ref="L19:M19"/>
    <mergeCell ref="T19:U19"/>
    <mergeCell ref="V16:V17"/>
    <mergeCell ref="W16:W19"/>
    <mergeCell ref="X16:X17"/>
    <mergeCell ref="Y16:Y17"/>
    <mergeCell ref="Z16:Z19"/>
    <mergeCell ref="AB16:AB19"/>
    <mergeCell ref="V18:V19"/>
    <mergeCell ref="X18:X19"/>
    <mergeCell ref="Y18:Y19"/>
    <mergeCell ref="D17:E17"/>
    <mergeCell ref="H17:I17"/>
    <mergeCell ref="L17:M17"/>
    <mergeCell ref="T17:U17"/>
    <mergeCell ref="D19:E19"/>
    <mergeCell ref="AD8:AD11"/>
    <mergeCell ref="AE8:AE11"/>
    <mergeCell ref="AF8:AF11"/>
    <mergeCell ref="AG8:AG11"/>
    <mergeCell ref="A12:A15"/>
    <mergeCell ref="J12:M15"/>
    <mergeCell ref="AA12:AA15"/>
    <mergeCell ref="H15:I15"/>
    <mergeCell ref="P15:Q15"/>
    <mergeCell ref="T15:U15"/>
    <mergeCell ref="V12:V13"/>
    <mergeCell ref="W12:W15"/>
    <mergeCell ref="X12:X13"/>
    <mergeCell ref="Y12:Y13"/>
    <mergeCell ref="Z12:Z15"/>
    <mergeCell ref="AB12:AB15"/>
    <mergeCell ref="V14:V15"/>
    <mergeCell ref="X14:X15"/>
    <mergeCell ref="Y14:Y15"/>
    <mergeCell ref="D13:E13"/>
    <mergeCell ref="H13:I13"/>
    <mergeCell ref="P13:Q13"/>
    <mergeCell ref="T13:U13"/>
    <mergeCell ref="D15:E15"/>
    <mergeCell ref="AD4:AD7"/>
    <mergeCell ref="AE4:AE7"/>
    <mergeCell ref="AF4:AF7"/>
    <mergeCell ref="AG4:AG7"/>
    <mergeCell ref="A8:A11"/>
    <mergeCell ref="F8:I11"/>
    <mergeCell ref="AA8:AA11"/>
    <mergeCell ref="L11:M11"/>
    <mergeCell ref="P11:Q11"/>
    <mergeCell ref="T11:U11"/>
    <mergeCell ref="V8:V9"/>
    <mergeCell ref="W8:W11"/>
    <mergeCell ref="X8:X9"/>
    <mergeCell ref="Y8:Y9"/>
    <mergeCell ref="Z8:Z11"/>
    <mergeCell ref="AB8:AB11"/>
    <mergeCell ref="V10:V11"/>
    <mergeCell ref="X10:X11"/>
    <mergeCell ref="Y10:Y11"/>
    <mergeCell ref="D9:E9"/>
    <mergeCell ref="L9:M9"/>
    <mergeCell ref="P9:Q9"/>
    <mergeCell ref="T9:U9"/>
    <mergeCell ref="D11:E11"/>
    <mergeCell ref="AB4:AB7"/>
    <mergeCell ref="V6:V7"/>
    <mergeCell ref="X6:X7"/>
    <mergeCell ref="Y6:Y7"/>
    <mergeCell ref="H5:I5"/>
    <mergeCell ref="L5:M5"/>
    <mergeCell ref="P5:Q5"/>
    <mergeCell ref="T5:U5"/>
    <mergeCell ref="H7:I7"/>
    <mergeCell ref="A4:A7"/>
    <mergeCell ref="B4:E7"/>
    <mergeCell ref="AA4:AA7"/>
    <mergeCell ref="L7:M7"/>
    <mergeCell ref="P7:Q7"/>
    <mergeCell ref="T7:U7"/>
    <mergeCell ref="V4:V5"/>
    <mergeCell ref="W4:W7"/>
    <mergeCell ref="X4:X5"/>
    <mergeCell ref="Y4:Y5"/>
    <mergeCell ref="Z4:Z7"/>
    <mergeCell ref="B3:E3"/>
    <mergeCell ref="F3:I3"/>
    <mergeCell ref="J3:M3"/>
    <mergeCell ref="N3:Q3"/>
    <mergeCell ref="R3:U3"/>
    <mergeCell ref="Z3:AA3"/>
    <mergeCell ref="A1:X1"/>
    <mergeCell ref="V3:W3"/>
    <mergeCell ref="X3:Y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tabSelected="1" workbookViewId="0">
      <selection activeCell="U15" sqref="U15"/>
    </sheetView>
  </sheetViews>
  <sheetFormatPr defaultRowHeight="15" x14ac:dyDescent="0.25"/>
  <cols>
    <col min="1" max="1" width="24.5703125" customWidth="1"/>
    <col min="2" max="3" width="4.28515625" customWidth="1"/>
    <col min="4" max="4" width="4.42578125" customWidth="1"/>
    <col min="5" max="5" width="4.28515625" customWidth="1"/>
    <col min="6" max="6" width="4.42578125" customWidth="1"/>
    <col min="7" max="7" width="4.140625" customWidth="1"/>
    <col min="8" max="8" width="4.42578125" customWidth="1"/>
    <col min="9" max="9" width="4.28515625" customWidth="1"/>
    <col min="10" max="10" width="4.7109375" customWidth="1"/>
    <col min="11" max="11" width="4.28515625" customWidth="1"/>
    <col min="12" max="13" width="4.42578125" customWidth="1"/>
    <col min="14" max="14" width="4.28515625" customWidth="1"/>
    <col min="15" max="17" width="4.140625" customWidth="1"/>
    <col min="18" max="18" width="7.28515625" customWidth="1"/>
    <col min="19" max="19" width="5" customWidth="1"/>
    <col min="20" max="20" width="4.85546875" customWidth="1"/>
    <col min="21" max="21" width="8.42578125" customWidth="1"/>
    <col min="24" max="24" width="9.7109375" customWidth="1"/>
  </cols>
  <sheetData>
    <row r="1" spans="1:26" ht="41.25" customHeight="1" x14ac:dyDescent="0.25">
      <c r="A1" s="264" t="s">
        <v>133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52.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228" t="s">
        <v>47</v>
      </c>
      <c r="B4" s="257"/>
      <c r="C4" s="258"/>
      <c r="D4" s="258"/>
      <c r="E4" s="259"/>
      <c r="F4" s="202">
        <v>13</v>
      </c>
      <c r="G4" s="203">
        <v>15</v>
      </c>
      <c r="H4" s="204"/>
      <c r="I4" s="205"/>
      <c r="J4" s="202">
        <v>22</v>
      </c>
      <c r="K4" s="206">
        <v>20</v>
      </c>
      <c r="L4" s="204">
        <v>7</v>
      </c>
      <c r="M4" s="207">
        <v>11</v>
      </c>
      <c r="N4" s="202">
        <v>15</v>
      </c>
      <c r="O4" s="206">
        <v>8</v>
      </c>
      <c r="P4" s="204">
        <v>8</v>
      </c>
      <c r="Q4" s="207">
        <v>11</v>
      </c>
      <c r="R4" s="251">
        <f>P5+L5+H5</f>
        <v>3</v>
      </c>
      <c r="S4" s="236">
        <f>J4+J5+L4+N4+N5+P4+H4+F4+F5</f>
        <v>96</v>
      </c>
      <c r="T4" s="253">
        <f>K5+K4+M4+O5+O4+Q4+I4+G4+G5</f>
        <v>110</v>
      </c>
      <c r="U4" s="255" t="s">
        <v>183</v>
      </c>
      <c r="W4" s="238">
        <f>IF(F4&gt;G4,1,0)+IF(F5&gt;G5,1,0)+IF(H4&gt;I4,1,0)+IF(J4&gt;K4,1,0)+IF(J5&gt;K5,1,0)+IF(L4&gt;M4,1,0)+IF(N4&gt;O4,1,0)+IF(N5&gt;O5,1,0)+IF(P4&gt;Q4,1,0)</f>
        <v>2</v>
      </c>
      <c r="X4" s="224">
        <f>IF(F4&lt;G4,1,0)+IF(F5&lt;G5,1,0)+IF(H4&lt;I4,1,0)+IF(J4&lt;K4,1,0)+IF(J5&lt;K5,1,0)+IF(L4&lt;M4,1,0)+IF(N4&lt;O4,1,0)+IF(N5&lt;O5,1,0)+IF(P4&lt;Q4,1,0)</f>
        <v>6</v>
      </c>
      <c r="Y4" s="224">
        <f>W4/X4</f>
        <v>0.33333333333333331</v>
      </c>
      <c r="Z4" s="225">
        <f>S4/T4</f>
        <v>0.87272727272727268</v>
      </c>
    </row>
    <row r="5" spans="1:26" ht="15.75" thickBot="1" x14ac:dyDescent="0.3">
      <c r="A5" s="244"/>
      <c r="B5" s="260"/>
      <c r="C5" s="261"/>
      <c r="D5" s="261"/>
      <c r="E5" s="262"/>
      <c r="F5" s="208">
        <v>10</v>
      </c>
      <c r="G5" s="209">
        <v>15</v>
      </c>
      <c r="H5" s="277">
        <f>IF(AND(F4=0,F5=0),0,1)*0+IF(AND(F4&gt;G4,F5&gt;G5),1,0)*2+IF(AND(F4&lt;G4,F5&lt;G5),1,0)*IF(AND(F4=0,F5=0),0,1)+IF(H4&gt;I4,1,0)*2+IF(H4&lt;I4,1,0)*1</f>
        <v>1</v>
      </c>
      <c r="I5" s="278"/>
      <c r="J5" s="208">
        <v>13</v>
      </c>
      <c r="K5" s="209">
        <v>15</v>
      </c>
      <c r="L5" s="277">
        <f>IF(AND(J4=0,J5=0),0,1)*0+IF(AND(J4&gt;K4,J5&gt;K5),1,0)*2+IF(AND(J4&lt;K4,J5&lt;K5),1,0)*IF(AND(J4=0,J5=0),0,1)+IF(L4&gt;M4,1,0)*2+IF(L4&lt;M4,1,0)*1</f>
        <v>1</v>
      </c>
      <c r="M5" s="278"/>
      <c r="N5" s="208">
        <v>8</v>
      </c>
      <c r="O5" s="209">
        <v>15</v>
      </c>
      <c r="P5" s="277">
        <f>IF(AND(N4=0,N5=0),0,1)*0+IF(AND(N4&gt;O4,N5&gt;O5),1,0)*2+IF(AND(N4&lt;O4,N5&lt;O5),1,0)*IF(AND(N4=0,N5=0),0,1)+IF(P4&gt;Q4,1,0)*2+IF(P4&lt;Q4,1,0)*1</f>
        <v>1</v>
      </c>
      <c r="Q5" s="278"/>
      <c r="R5" s="252"/>
      <c r="S5" s="248"/>
      <c r="T5" s="254"/>
      <c r="U5" s="256"/>
      <c r="W5" s="249"/>
      <c r="X5" s="224"/>
      <c r="Y5" s="224"/>
      <c r="Z5" s="225"/>
    </row>
    <row r="6" spans="1:26" ht="16.5" thickTop="1" thickBot="1" x14ac:dyDescent="0.3">
      <c r="A6" s="228" t="s">
        <v>25</v>
      </c>
      <c r="B6" s="3">
        <f>G4</f>
        <v>15</v>
      </c>
      <c r="C6" s="4">
        <f>F4</f>
        <v>13</v>
      </c>
      <c r="D6" s="5">
        <f>I4</f>
        <v>0</v>
      </c>
      <c r="E6" s="6">
        <f>H4</f>
        <v>0</v>
      </c>
      <c r="F6" s="279"/>
      <c r="G6" s="280"/>
      <c r="H6" s="280"/>
      <c r="I6" s="281"/>
      <c r="J6" s="210">
        <v>15</v>
      </c>
      <c r="K6" s="211">
        <v>6</v>
      </c>
      <c r="L6" s="212">
        <v>11</v>
      </c>
      <c r="M6" s="213">
        <v>8</v>
      </c>
      <c r="N6" s="214">
        <v>16</v>
      </c>
      <c r="O6" s="211">
        <v>18</v>
      </c>
      <c r="P6" s="223"/>
      <c r="Q6" s="213"/>
      <c r="R6" s="251">
        <f>P7+L7+D7</f>
        <v>5</v>
      </c>
      <c r="S6" s="236">
        <f>J6+J7+L6+N6+N7+P6+D6+B6+B7</f>
        <v>93</v>
      </c>
      <c r="T6" s="253">
        <f>K7+K6+M6+O7+O6+Q6+E6+C6+C7</f>
        <v>85</v>
      </c>
      <c r="U6" s="255" t="s">
        <v>181</v>
      </c>
      <c r="W6" s="238">
        <f>IF(B6&gt;C6,1,0)+IF(B7&gt;C7,1,0)+IF(D6&gt;E6,1,0)+IF(J6&gt;K6,1,0)+IF(J7&gt;K7,1,0)+IF(L6&gt;M6,1,0)+IF(N6&gt;O6,1,0)+IF(N7&gt;O7,1,0)+IF(P6&gt;Q6,1,0)</f>
        <v>4</v>
      </c>
      <c r="X6" s="224">
        <f>IF(B6&lt;C6,1,0)+IF(B7&lt;C7,1,0)+IF(D6&lt;E6,1,0)+IF(J6&lt;K6,1,0)+IF(J7&lt;K7,1,0)+IF(L6&lt;M6,1,0)+IF(N6&lt;O6,1,0)+IF(N7&lt;O7,1,0)+IF(P6&lt;Q6,1,0)</f>
        <v>3</v>
      </c>
      <c r="Y6" s="224">
        <f t="shared" ref="Y6" si="0">W6/X6</f>
        <v>1.3333333333333333</v>
      </c>
      <c r="Z6" s="225">
        <f t="shared" ref="Z6" si="1">S6/T6</f>
        <v>1.0941176470588236</v>
      </c>
    </row>
    <row r="7" spans="1:26" ht="15.75" thickBot="1" x14ac:dyDescent="0.3">
      <c r="A7" s="244"/>
      <c r="B7" s="11">
        <f>G5</f>
        <v>15</v>
      </c>
      <c r="C7" s="12">
        <f>F5</f>
        <v>10</v>
      </c>
      <c r="D7" s="226">
        <f>IF(AND(B6=0,B7=0),0,1)*0+IF(AND(B6&gt;C6,B7&gt;C7),1,0)*2+IF(AND(B6&lt;C6,B7&lt;C7),1,0)*IF(AND(B6=0,B7=0),0,1)+IF(D6&gt;E6,1,0)*2+IF(D6&lt;E6,1,0)*1</f>
        <v>2</v>
      </c>
      <c r="E7" s="227"/>
      <c r="F7" s="282"/>
      <c r="G7" s="283"/>
      <c r="H7" s="283"/>
      <c r="I7" s="284"/>
      <c r="J7" s="215">
        <v>10</v>
      </c>
      <c r="K7" s="216">
        <v>15</v>
      </c>
      <c r="L7" s="277">
        <f>IF(AND(J6=0,J7=0),0,1)*0+IF(AND(J6&gt;K6,J7&gt;K7),1,0)*2+IF(AND(J6&lt;K6,J7&lt;K7),1,0)*IF(AND(J6=0,J7=0),0,1)+IF(L6&gt;M6,1,0)*2+IF(L6&lt;M6,1,0)*1</f>
        <v>2</v>
      </c>
      <c r="M7" s="278"/>
      <c r="N7" s="215">
        <v>11</v>
      </c>
      <c r="O7" s="216">
        <v>15</v>
      </c>
      <c r="P7" s="277">
        <f>IF(AND(N6=0,N7=0),0,1)*0+IF(AND(N6&gt;O6,N7&gt;O7),1,0)*2+IF(AND(N6&lt;O6,N7&lt;O7),1,0)*IF(AND(N6=0,N7=0),0,1)+IF(P6&gt;Q6,1,0)*2+IF(P6&lt;Q6,1,0)*1</f>
        <v>1</v>
      </c>
      <c r="Q7" s="278"/>
      <c r="R7" s="252"/>
      <c r="S7" s="248"/>
      <c r="T7" s="254"/>
      <c r="U7" s="256"/>
      <c r="W7" s="249"/>
      <c r="X7" s="224"/>
      <c r="Y7" s="224"/>
      <c r="Z7" s="225"/>
    </row>
    <row r="8" spans="1:26" ht="16.5" thickTop="1" thickBot="1" x14ac:dyDescent="0.3">
      <c r="A8" s="228" t="s">
        <v>21</v>
      </c>
      <c r="B8" s="7">
        <f>K4</f>
        <v>20</v>
      </c>
      <c r="C8" s="15">
        <f>J4</f>
        <v>22</v>
      </c>
      <c r="D8" s="16">
        <f>M4</f>
        <v>11</v>
      </c>
      <c r="E8" s="128">
        <f>L4</f>
        <v>7</v>
      </c>
      <c r="F8" s="217">
        <f>K6</f>
        <v>6</v>
      </c>
      <c r="G8" s="218">
        <f>J6</f>
        <v>15</v>
      </c>
      <c r="H8" s="219">
        <f>M6</f>
        <v>8</v>
      </c>
      <c r="I8" s="220">
        <f>L6</f>
        <v>11</v>
      </c>
      <c r="J8" s="279"/>
      <c r="K8" s="280"/>
      <c r="L8" s="280"/>
      <c r="M8" s="281"/>
      <c r="N8" s="214">
        <v>8</v>
      </c>
      <c r="O8" s="211">
        <v>15</v>
      </c>
      <c r="P8" s="212"/>
      <c r="Q8" s="213"/>
      <c r="R8" s="251">
        <f>P9+H9+D9</f>
        <v>4</v>
      </c>
      <c r="S8" s="236">
        <f>H8+F8+F9+D8+B8+B9+N8+N9+P8</f>
        <v>90</v>
      </c>
      <c r="T8" s="253">
        <f>I8+G8+G9+E8+C8+C9+O9+O8+Q8</f>
        <v>108</v>
      </c>
      <c r="U8" s="255" t="s">
        <v>182</v>
      </c>
      <c r="W8" s="238">
        <f>IF(B8&gt;C8,1,0)+IF(B9&gt;C9,1,0)+IF(D8&gt;E8,1,0)+IF(F8&gt;G8,1,0)+IF(F9&gt;G9,1,0)+IF(H8&gt;I8,1,0)+IF(N8&gt;O8,1,0)+IF(N9&gt;O9,1,0)+IF(P8&gt;Q8,1,0)</f>
        <v>3</v>
      </c>
      <c r="X8" s="224">
        <f>IF(B8&lt;C8,1,0)+IF(B9&lt;C9,1,0)+IF(D8&lt;E8,1,0)+IF(F8&lt;G8,1,0)+IF(F9&lt;G9,1,0)+IF(H8&lt;I8,1,0)+IF(N8&lt;O8,1,0)+IF(N9&lt;O9,1,0)+IF(P8&lt;Q8,1,0)</f>
        <v>5</v>
      </c>
      <c r="Y8" s="224">
        <f t="shared" ref="Y8" si="2">W8/X8</f>
        <v>0.6</v>
      </c>
      <c r="Z8" s="225">
        <f t="shared" ref="Z8" si="3">S8/T8</f>
        <v>0.83333333333333337</v>
      </c>
    </row>
    <row r="9" spans="1:26" ht="15.75" thickBot="1" x14ac:dyDescent="0.3">
      <c r="A9" s="244"/>
      <c r="B9" s="20">
        <f>K5</f>
        <v>15</v>
      </c>
      <c r="C9" s="21">
        <f>J5</f>
        <v>13</v>
      </c>
      <c r="D9" s="226">
        <f>IF(AND(B8=0,B9=0),0,1)*0+IF(AND(B8&gt;C8,B9&gt;C9),1,0)*2+IF(AND(B8&lt;C8,B9&lt;C9),1,0)*IF(AND(B8=0,B9=0),0,1)+IF(D8&gt;E8,1,0)*2+IF(D8&lt;E8,1,0)*1</f>
        <v>2</v>
      </c>
      <c r="E9" s="227"/>
      <c r="F9" s="221">
        <f>K7</f>
        <v>15</v>
      </c>
      <c r="G9" s="222">
        <f>J7</f>
        <v>10</v>
      </c>
      <c r="H9" s="277">
        <f>IF(AND(F8=0,F9=0),0,1)*0+IF(AND(F8&gt;G8,F9&gt;G9),1,0)*2+IF(AND(F8&lt;G8,F9&lt;G9),1,0)*IF(AND(F8=0,F9=0),0,1)+IF(H8&gt;I8,1,0)*2+IF(H8&lt;I8,1,0)*1</f>
        <v>1</v>
      </c>
      <c r="I9" s="278"/>
      <c r="J9" s="282"/>
      <c r="K9" s="283"/>
      <c r="L9" s="283"/>
      <c r="M9" s="284"/>
      <c r="N9" s="215">
        <v>7</v>
      </c>
      <c r="O9" s="216">
        <v>15</v>
      </c>
      <c r="P9" s="277">
        <f>IF(AND(N8=0,N9=0),0,1)*0+IF(AND(N8&gt;O8,N9&gt;O9),1,0)*2+IF(AND(N8&lt;O8,N9&lt;O9),1,0)*IF(AND(N8=0,N9=0),0,1)+IF(P8&gt;Q8,1,0)*2+IF(P8&lt;Q8,1,0)*1</f>
        <v>1</v>
      </c>
      <c r="Q9" s="278"/>
      <c r="R9" s="252"/>
      <c r="S9" s="248"/>
      <c r="T9" s="254"/>
      <c r="U9" s="256"/>
      <c r="W9" s="249"/>
      <c r="X9" s="224"/>
      <c r="Y9" s="224"/>
      <c r="Z9" s="225"/>
    </row>
    <row r="10" spans="1:26" ht="16.5" thickTop="1" thickBot="1" x14ac:dyDescent="0.3">
      <c r="A10" s="228" t="s">
        <v>161</v>
      </c>
      <c r="B10" s="7">
        <f>O4</f>
        <v>8</v>
      </c>
      <c r="C10" s="15">
        <f>N4</f>
        <v>15</v>
      </c>
      <c r="D10" s="16">
        <f>Q4</f>
        <v>11</v>
      </c>
      <c r="E10" s="128">
        <f>P4</f>
        <v>8</v>
      </c>
      <c r="F10" s="17">
        <f>O6</f>
        <v>18</v>
      </c>
      <c r="G10" s="18">
        <f>N6</f>
        <v>16</v>
      </c>
      <c r="H10" s="19">
        <f>Q6</f>
        <v>0</v>
      </c>
      <c r="I10" s="129">
        <f>P6</f>
        <v>0</v>
      </c>
      <c r="J10" s="10">
        <f>O8</f>
        <v>15</v>
      </c>
      <c r="K10" s="8">
        <f>N8</f>
        <v>8</v>
      </c>
      <c r="L10" s="9">
        <f>Q8</f>
        <v>0</v>
      </c>
      <c r="M10" s="126">
        <f>P8</f>
        <v>0</v>
      </c>
      <c r="N10" s="230"/>
      <c r="O10" s="231"/>
      <c r="P10" s="231"/>
      <c r="Q10" s="232"/>
      <c r="R10" s="251">
        <f>H11+D11+L11</f>
        <v>6</v>
      </c>
      <c r="S10" s="236">
        <f>J10+J11+L10+B10+B11+D10+F10+F11+H10</f>
        <v>97</v>
      </c>
      <c r="T10" s="253">
        <f>K11+K10+M10+C11+C10+E10+I10+G10+G11</f>
        <v>73</v>
      </c>
      <c r="U10" s="255" t="s">
        <v>180</v>
      </c>
      <c r="W10" s="238">
        <f>IF(B10&gt;C10,1,0)+IF(B11&gt;C11,1,0)+IF(D10&gt;E10,1,0)+IF(F10&gt;G10,1,0)+IF(F11&gt;G11,1,0)+IF(H10&gt;I10,1,0)+IF(J10&gt;K10,1,0)+IF(J11&gt;K11,1,0)+IF(L10&gt;M10,1,0)</f>
        <v>6</v>
      </c>
      <c r="X10" s="224">
        <f>IF(B10&lt;C10,1,0)+IF(B11&lt;C11,1,0)+IF(D10&lt;E10,1,0)+IF(F10&lt;G10,1,0)+IF(F11&lt;G11,1,0)+IF(H10&lt;I10,1,0)+IF(J10&lt;K10,1,0)+IF(J11&lt;K11,1,0)+IF(L10&lt;M10,1,0)</f>
        <v>1</v>
      </c>
      <c r="Y10" s="224">
        <f t="shared" ref="Y10" si="4">W10/X10</f>
        <v>6</v>
      </c>
      <c r="Z10" s="225">
        <f t="shared" ref="Z10" si="5">S10/T10</f>
        <v>1.3287671232876712</v>
      </c>
    </row>
    <row r="11" spans="1:26" ht="15.75" thickBot="1" x14ac:dyDescent="0.3">
      <c r="A11" s="229"/>
      <c r="B11" s="24">
        <f>O5</f>
        <v>15</v>
      </c>
      <c r="C11" s="25">
        <f>N5</f>
        <v>8</v>
      </c>
      <c r="D11" s="242">
        <f>IF(AND(B10=0,B11=0),0,1)*0+IF(AND(B10&gt;C10,B11&gt;C11),1,0)*2+IF(AND(B10&lt;C10,B11&lt;C11),1,0)*IF(AND(B10=0,B11=0),0,1)+IF(D10&gt;E10,1,0)*2+IF(D10&lt;E10,1,0)*1</f>
        <v>2</v>
      </c>
      <c r="E11" s="243"/>
      <c r="F11" s="26">
        <f>O7</f>
        <v>15</v>
      </c>
      <c r="G11" s="27">
        <f>N7</f>
        <v>11</v>
      </c>
      <c r="H11" s="242">
        <f>IF(AND(F10=0,F11=0),0,1)*0+IF(AND(F10&gt;G10,F11&gt;G11),1,0)*2+IF(AND(F10&lt;G10,F11&lt;G11),1,0)*IF(AND(F10=0,F11=0),0,1)+IF(H10&gt;I10,1,0)*2+IF(H10&lt;I10,1,0)*1</f>
        <v>2</v>
      </c>
      <c r="I11" s="243"/>
      <c r="J11" s="28">
        <f>O9</f>
        <v>15</v>
      </c>
      <c r="K11" s="26">
        <f>N9</f>
        <v>7</v>
      </c>
      <c r="L11" s="242">
        <f>IF(AND(J10=0,J11=0),0,1)*0+IF(AND(J10&gt;K10,J11&gt;K11),1,0)*2+IF(AND(J10&lt;K10,J11&lt;K11),1,0)*IF(AND(J10=0,J11=0),0,1)+IF(L10&gt;M10,1,0)*2+IF(L10&lt;M10,1,0)*1</f>
        <v>2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5.75" thickTop="1" x14ac:dyDescent="0.25"/>
    <row r="14" spans="1:26" x14ac:dyDescent="0.25">
      <c r="A14" t="s">
        <v>5</v>
      </c>
    </row>
  </sheetData>
  <mergeCells count="58">
    <mergeCell ref="A1:X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Q26" sqref="Q26"/>
    </sheetView>
  </sheetViews>
  <sheetFormatPr defaultRowHeight="15" x14ac:dyDescent="0.25"/>
  <cols>
    <col min="1" max="1" width="22.42578125" customWidth="1"/>
    <col min="2" max="4" width="4.28515625" customWidth="1"/>
    <col min="5" max="5" width="4.5703125" customWidth="1"/>
    <col min="6" max="6" width="4.85546875" customWidth="1"/>
    <col min="7" max="7" width="4.28515625" customWidth="1"/>
    <col min="8" max="8" width="4.42578125" customWidth="1"/>
    <col min="9" max="9" width="4.5703125" customWidth="1"/>
    <col min="10" max="11" width="4.42578125" customWidth="1"/>
    <col min="12" max="12" width="4.5703125" customWidth="1"/>
    <col min="13" max="13" width="4.42578125" customWidth="1"/>
    <col min="14" max="14" width="4.5703125" customWidth="1"/>
    <col min="15" max="15" width="4.28515625" customWidth="1"/>
    <col min="16" max="16" width="4" customWidth="1"/>
    <col min="17" max="17" width="4.5703125" customWidth="1"/>
    <col min="18" max="18" width="7.5703125" customWidth="1"/>
    <col min="19" max="19" width="5" customWidth="1"/>
    <col min="20" max="20" width="5.42578125" customWidth="1"/>
    <col min="21" max="21" width="8.28515625" customWidth="1"/>
    <col min="24" max="24" width="10.140625" customWidth="1"/>
  </cols>
  <sheetData>
    <row r="1" spans="1:26" ht="42.75" customHeight="1" x14ac:dyDescent="0.25">
      <c r="A1" s="264" t="s">
        <v>134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50.2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228" t="s">
        <v>43</v>
      </c>
      <c r="B4" s="257"/>
      <c r="C4" s="258"/>
      <c r="D4" s="258"/>
      <c r="E4" s="259"/>
      <c r="F4" s="29">
        <v>15</v>
      </c>
      <c r="G4" s="30">
        <v>6</v>
      </c>
      <c r="H4" s="31"/>
      <c r="I4" s="40"/>
      <c r="J4" s="29">
        <v>15</v>
      </c>
      <c r="K4" s="32">
        <v>12</v>
      </c>
      <c r="L4" s="31">
        <v>12</v>
      </c>
      <c r="M4" s="41">
        <v>10</v>
      </c>
      <c r="N4" s="29">
        <v>15</v>
      </c>
      <c r="O4" s="32">
        <v>9</v>
      </c>
      <c r="P4" s="31">
        <v>11</v>
      </c>
      <c r="Q4" s="41">
        <v>4</v>
      </c>
      <c r="R4" s="251">
        <f>P5+L5+H5</f>
        <v>6</v>
      </c>
      <c r="S4" s="236">
        <f>J4+J5+L4+N4+N5+P4+H4+F4+F5</f>
        <v>108</v>
      </c>
      <c r="T4" s="253">
        <f>K5+K4+M4+O5+O4+Q4+I4+G4+G5</f>
        <v>78</v>
      </c>
      <c r="U4" s="255" t="s">
        <v>180</v>
      </c>
      <c r="W4" s="238">
        <f>IF(F4&gt;G4,1,0)+IF(F5&gt;G5,1,0)+IF(H4&gt;I4,1,0)+IF(J4&gt;K4,1,0)+IF(J5&gt;K5,1,0)+IF(L4&gt;M4,1,0)+IF(N4&gt;O4,1,0)+IF(N5&gt;O5,1,0)+IF(P4&gt;Q4,1,0)</f>
        <v>6</v>
      </c>
      <c r="X4" s="224">
        <f>IF(F4&lt;G4,1,0)+IF(F5&lt;G5,1,0)+IF(H4&lt;I4,1,0)+IF(J4&lt;K4,1,0)+IF(J5&lt;K5,1,0)+IF(L4&lt;M4,1,0)+IF(N4&lt;O4,1,0)+IF(N5&lt;O5,1,0)+IF(P4&lt;Q4,1,0)</f>
        <v>2</v>
      </c>
      <c r="Y4" s="224">
        <f>W4/X4</f>
        <v>3</v>
      </c>
      <c r="Z4" s="225">
        <f>S4/T4</f>
        <v>1.3846153846153846</v>
      </c>
    </row>
    <row r="5" spans="1:26" ht="15.75" thickBot="1" x14ac:dyDescent="0.3">
      <c r="A5" s="244"/>
      <c r="B5" s="260"/>
      <c r="C5" s="261"/>
      <c r="D5" s="261"/>
      <c r="E5" s="262"/>
      <c r="F5" s="33">
        <v>15</v>
      </c>
      <c r="G5" s="34">
        <v>5</v>
      </c>
      <c r="H5" s="263">
        <f>IF(AND(F4=0,F5=0),0,1)*0+IF(AND(F4&gt;G4,F5&gt;G5),1,0)*2+IF(AND(F4&lt;G4,F5&lt;G5),1,0)*IF(AND(F4=0,F5=0),0,1)+IF(H4&gt;I4,1,0)*2+IF(H4&lt;I4,1,0)*1</f>
        <v>2</v>
      </c>
      <c r="I5" s="263"/>
      <c r="J5" s="33">
        <v>10</v>
      </c>
      <c r="K5" s="34">
        <v>15</v>
      </c>
      <c r="L5" s="263">
        <f>IF(AND(J4=0,J5=0),0,1)*0+IF(AND(J4&gt;K4,J5&gt;K5),1,0)*2+IF(AND(J4&lt;K4,J5&lt;K5),1,0)*IF(AND(J4=0,J5=0),0,1)+IF(L4&gt;M4,1,0)*2+IF(L4&lt;M4,1,0)*1</f>
        <v>2</v>
      </c>
      <c r="M5" s="263"/>
      <c r="N5" s="33">
        <v>15</v>
      </c>
      <c r="O5" s="34">
        <v>17</v>
      </c>
      <c r="P5" s="226">
        <f>IF(AND(N4=0,N5=0),0,1)*0+IF(AND(N4&gt;O4,N5&gt;O5),1,0)*2+IF(AND(N4&lt;O4,N5&lt;O5),1,0)*IF(AND(N4=0,N5=0),0,1)+IF(P4&gt;Q4,1,0)*2+IF(P4&lt;Q4,1,0)*1</f>
        <v>2</v>
      </c>
      <c r="Q5" s="227"/>
      <c r="R5" s="252"/>
      <c r="S5" s="248"/>
      <c r="T5" s="254"/>
      <c r="U5" s="256"/>
      <c r="W5" s="249"/>
      <c r="X5" s="224"/>
      <c r="Y5" s="224"/>
      <c r="Z5" s="225"/>
    </row>
    <row r="6" spans="1:26" ht="16.5" thickTop="1" thickBot="1" x14ac:dyDescent="0.3">
      <c r="A6" s="228" t="s">
        <v>22</v>
      </c>
      <c r="B6" s="3">
        <f>G4</f>
        <v>6</v>
      </c>
      <c r="C6" s="4">
        <f>F4</f>
        <v>15</v>
      </c>
      <c r="D6" s="5"/>
      <c r="E6" s="6"/>
      <c r="F6" s="250"/>
      <c r="G6" s="250"/>
      <c r="H6" s="250"/>
      <c r="I6" s="250"/>
      <c r="J6" s="7">
        <v>4</v>
      </c>
      <c r="K6" s="8">
        <v>15</v>
      </c>
      <c r="L6" s="9"/>
      <c r="M6" s="126"/>
      <c r="N6" s="10">
        <v>14</v>
      </c>
      <c r="O6" s="8">
        <v>16</v>
      </c>
      <c r="P6" s="127">
        <v>11</v>
      </c>
      <c r="Q6" s="126">
        <v>5</v>
      </c>
      <c r="R6" s="251">
        <f>P7+L7+D7</f>
        <v>4</v>
      </c>
      <c r="S6" s="236">
        <f>J6+J7+L6+N6+N7+P6+D6+B6+B7</f>
        <v>65</v>
      </c>
      <c r="T6" s="253">
        <f>K7+K6+M6+O7+O6+Q6+E6+C6+C7</f>
        <v>93</v>
      </c>
      <c r="U6" s="255" t="s">
        <v>182</v>
      </c>
      <c r="W6" s="238">
        <f>IF(B6&gt;C6,1,0)+IF(B7&gt;C7,1,0)+IF(D6&gt;E6,1,0)+IF(J6&gt;K6,1,0)+IF(J7&gt;K7,1,0)+IF(L6&gt;M6,1,0)+IF(N6&gt;O6,1,0)+IF(N7&gt;O7,1,0)+IF(P6&gt;Q6,1,0)</f>
        <v>2</v>
      </c>
      <c r="X6" s="224">
        <f>IF(B6&lt;C6,1,0)+IF(B7&lt;C7,1,0)+IF(D6&lt;E6,1,0)+IF(J6&lt;K6,1,0)+IF(J7&lt;K7,1,0)+IF(L6&lt;M6,1,0)+IF(N6&lt;O6,1,0)+IF(N7&lt;O7,1,0)+IF(P6&lt;Q6,1,0)</f>
        <v>5</v>
      </c>
      <c r="Y6" s="224">
        <f t="shared" ref="Y6" si="0">W6/X6</f>
        <v>0.4</v>
      </c>
      <c r="Z6" s="225">
        <f t="shared" ref="Z6" si="1">S6/T6</f>
        <v>0.69892473118279574</v>
      </c>
    </row>
    <row r="7" spans="1:26" ht="16.5" thickTop="1" thickBot="1" x14ac:dyDescent="0.3">
      <c r="A7" s="244"/>
      <c r="B7" s="11">
        <f>G5</f>
        <v>5</v>
      </c>
      <c r="C7" s="12">
        <f>F5</f>
        <v>15</v>
      </c>
      <c r="D7" s="226">
        <f>IF(AND(B6=0,B7=0),0,1)*0+IF(AND(B6&gt;C6,B7&gt;C7),1,0)*2+IF(AND(B6&lt;C6,B7&lt;C7),1,0)*IF(AND(B6=0,B7=0),0,1)+IF(D6&gt;E6,1,0)*2+IF(D6&lt;E6,1,0)*1</f>
        <v>1</v>
      </c>
      <c r="E7" s="227"/>
      <c r="F7" s="250"/>
      <c r="G7" s="250"/>
      <c r="H7" s="250"/>
      <c r="I7" s="250"/>
      <c r="J7" s="13">
        <v>10</v>
      </c>
      <c r="K7" s="14">
        <v>15</v>
      </c>
      <c r="L7" s="263">
        <f>IF(AND(J6=0,J7=0),0,1)*0+IF(AND(J6&gt;K6,J7&gt;K7),1,0)*2+IF(AND(J6&lt;K6,J7&lt;K7),1,0)*IF(AND(J6=0,J7=0),0,1)+IF(L6&gt;M6,1,0)*2+IF(L6&lt;M6,1,0)*1</f>
        <v>1</v>
      </c>
      <c r="M7" s="263"/>
      <c r="N7" s="13">
        <v>15</v>
      </c>
      <c r="O7" s="14">
        <v>12</v>
      </c>
      <c r="P7" s="226">
        <f>IF(AND(N6=0,N7=0),0,1)*0+IF(AND(N6&gt;O6,N7&gt;O7),1,0)*2+IF(AND(N6&lt;O6,N7&lt;O7),1,0)*IF(AND(N6=0,N7=0),0,1)+IF(P6&gt;Q6,1,0)*2+IF(P6&lt;Q6,1,0)*1</f>
        <v>2</v>
      </c>
      <c r="Q7" s="227"/>
      <c r="R7" s="252"/>
      <c r="S7" s="248"/>
      <c r="T7" s="254"/>
      <c r="U7" s="256"/>
      <c r="W7" s="249"/>
      <c r="X7" s="224"/>
      <c r="Y7" s="224"/>
      <c r="Z7" s="225"/>
    </row>
    <row r="8" spans="1:26" ht="16.5" thickTop="1" thickBot="1" x14ac:dyDescent="0.3">
      <c r="A8" s="228" t="s">
        <v>19</v>
      </c>
      <c r="B8" s="7">
        <f>K4</f>
        <v>12</v>
      </c>
      <c r="C8" s="15">
        <f>J4</f>
        <v>15</v>
      </c>
      <c r="D8" s="16">
        <f>M4</f>
        <v>10</v>
      </c>
      <c r="E8" s="128">
        <f>L4</f>
        <v>12</v>
      </c>
      <c r="F8" s="17">
        <f>K6</f>
        <v>15</v>
      </c>
      <c r="G8" s="18">
        <f>J6</f>
        <v>4</v>
      </c>
      <c r="H8" s="19"/>
      <c r="I8" s="129"/>
      <c r="J8" s="230"/>
      <c r="K8" s="231"/>
      <c r="L8" s="231"/>
      <c r="M8" s="232"/>
      <c r="N8" s="10">
        <v>15</v>
      </c>
      <c r="O8" s="8">
        <v>13</v>
      </c>
      <c r="P8" s="9"/>
      <c r="Q8" s="126"/>
      <c r="R8" s="251">
        <f>P9+H9+D9</f>
        <v>5</v>
      </c>
      <c r="S8" s="236">
        <f>H8+F8+F9+D8+B8+B9+N8+N9+P8</f>
        <v>97</v>
      </c>
      <c r="T8" s="253">
        <f>I8+G8+G9+E8+C8+C9+O9+O8+Q8</f>
        <v>77</v>
      </c>
      <c r="U8" s="255" t="s">
        <v>181</v>
      </c>
      <c r="W8" s="238">
        <f>IF(B8&gt;C8,1,0)+IF(B9&gt;C9,1,0)+IF(D8&gt;E8,1,0)+IF(F8&gt;G8,1,0)+IF(F9&gt;G9,1,0)+IF(H8&gt;I8,1,0)+IF(N8&gt;O8,1,0)+IF(N9&gt;O9,1,0)+IF(P8&gt;Q8,1,0)</f>
        <v>5</v>
      </c>
      <c r="X8" s="224">
        <f>IF(B8&lt;C8,1,0)+IF(B9&lt;C9,1,0)+IF(D8&lt;E8,1,0)+IF(F8&lt;G8,1,0)+IF(F9&lt;G9,1,0)+IF(H8&lt;I8,1,0)+IF(N8&lt;O8,1,0)+IF(N9&lt;O9,1,0)+IF(P8&lt;Q8,1,0)</f>
        <v>2</v>
      </c>
      <c r="Y8" s="224">
        <f t="shared" ref="Y8" si="2">W8/X8</f>
        <v>2.5</v>
      </c>
      <c r="Z8" s="225">
        <f t="shared" ref="Z8" si="3">S8/T8</f>
        <v>1.2597402597402598</v>
      </c>
    </row>
    <row r="9" spans="1:26" ht="15.75" thickBot="1" x14ac:dyDescent="0.3">
      <c r="A9" s="244"/>
      <c r="B9" s="20">
        <f>K5</f>
        <v>15</v>
      </c>
      <c r="C9" s="21">
        <f>J5</f>
        <v>10</v>
      </c>
      <c r="D9" s="226">
        <f>IF(AND(B8=0,B9=0),0,1)*0+IF(AND(B8&gt;C8,B9&gt;C9),1,0)*2+IF(AND(B8&lt;C8,B9&lt;C9),1,0)*IF(AND(B8=0,B9=0),0,1)+IF(D8&gt;E8,1,0)*2+IF(D8&lt;E8,1,0)*1</f>
        <v>1</v>
      </c>
      <c r="E9" s="227"/>
      <c r="F9" s="22">
        <f>K7</f>
        <v>15</v>
      </c>
      <c r="G9" s="23">
        <f>J7</f>
        <v>10</v>
      </c>
      <c r="H9" s="226">
        <f>IF(AND(F8=0,F9=0),0,1)*0+IF(AND(F8&gt;G8,F9&gt;G9),1,0)*2+IF(AND(F8&lt;G8,F9&lt;G9),1,0)*IF(AND(F8=0,F9=0),0,1)+IF(H8&gt;I8,1,0)*2+IF(H8&lt;I8,1,0)*1</f>
        <v>2</v>
      </c>
      <c r="I9" s="227"/>
      <c r="J9" s="245"/>
      <c r="K9" s="246"/>
      <c r="L9" s="246"/>
      <c r="M9" s="247"/>
      <c r="N9" s="13">
        <v>15</v>
      </c>
      <c r="O9" s="14">
        <v>13</v>
      </c>
      <c r="P9" s="226">
        <f>IF(AND(N8=0,N9=0),0,1)*0+IF(AND(N8&gt;O8,N9&gt;O9),1,0)*2+IF(AND(N8&lt;O8,N9&lt;O9),1,0)*IF(AND(N8=0,N9=0),0,1)+IF(P8&gt;Q8,1,0)*2+IF(P8&lt;Q8,1,0)*1</f>
        <v>2</v>
      </c>
      <c r="Q9" s="227"/>
      <c r="R9" s="252"/>
      <c r="S9" s="248"/>
      <c r="T9" s="254"/>
      <c r="U9" s="256"/>
      <c r="W9" s="249"/>
      <c r="X9" s="224"/>
      <c r="Y9" s="224"/>
      <c r="Z9" s="225"/>
    </row>
    <row r="10" spans="1:26" ht="16.5" thickTop="1" thickBot="1" x14ac:dyDescent="0.3">
      <c r="A10" s="228" t="s">
        <v>162</v>
      </c>
      <c r="B10" s="7">
        <f>O4</f>
        <v>9</v>
      </c>
      <c r="C10" s="15">
        <f>N4</f>
        <v>15</v>
      </c>
      <c r="D10" s="16">
        <f>Q4</f>
        <v>4</v>
      </c>
      <c r="E10" s="128">
        <f>P4</f>
        <v>11</v>
      </c>
      <c r="F10" s="17">
        <f>O6</f>
        <v>16</v>
      </c>
      <c r="G10" s="18">
        <f>N6</f>
        <v>14</v>
      </c>
      <c r="H10" s="19">
        <f>Q6</f>
        <v>5</v>
      </c>
      <c r="I10" s="129">
        <f>P6</f>
        <v>11</v>
      </c>
      <c r="J10" s="10">
        <f>O8</f>
        <v>13</v>
      </c>
      <c r="K10" s="8">
        <f>N8</f>
        <v>15</v>
      </c>
      <c r="L10" s="9"/>
      <c r="M10" s="126"/>
      <c r="N10" s="230"/>
      <c r="O10" s="231"/>
      <c r="P10" s="231"/>
      <c r="Q10" s="232"/>
      <c r="R10" s="347">
        <f>H11+D11+L11</f>
        <v>3</v>
      </c>
      <c r="S10" s="345">
        <f>J10+J11+L10+B10+B11+D10+F10+F11+H10</f>
        <v>89</v>
      </c>
      <c r="T10" s="253">
        <f>K11+K10+M10+C11+C10+E10+I10+G10+G11</f>
        <v>111</v>
      </c>
      <c r="U10" s="255" t="s">
        <v>183</v>
      </c>
      <c r="W10" s="238">
        <f>IF(B10&gt;C10,1,0)+IF(B11&gt;C11,1,0)+IF(D10&gt;E10,1,0)+IF(F10&gt;G10,1,0)+IF(F11&gt;G11,1,0)+IF(H10&gt;I10,1,0)+IF(J10&gt;K10,1,0)+IF(J11&gt;K11,1,0)+IF(L10&gt;M10,1,0)</f>
        <v>2</v>
      </c>
      <c r="X10" s="224">
        <f>IF(B10&lt;C10,1,0)+IF(B11&lt;C11,1,0)+IF(D10&lt;E10,1,0)+IF(F10&lt;G10,1,0)+IF(F11&lt;G11,1,0)+IF(H10&lt;I10,1,0)+IF(J10&lt;K10,1,0)+IF(J11&lt;K11,1,0)+IF(L10&lt;M10,1,0)</f>
        <v>6</v>
      </c>
      <c r="Y10" s="224">
        <f t="shared" ref="Y10" si="4">W10/X10</f>
        <v>0.33333333333333331</v>
      </c>
      <c r="Z10" s="225">
        <f t="shared" ref="Z10" si="5">S10/T10</f>
        <v>0.80180180180180183</v>
      </c>
    </row>
    <row r="11" spans="1:26" ht="15.75" thickBot="1" x14ac:dyDescent="0.3">
      <c r="A11" s="229"/>
      <c r="B11" s="24">
        <f>O5</f>
        <v>17</v>
      </c>
      <c r="C11" s="25">
        <f>N5</f>
        <v>15</v>
      </c>
      <c r="D11" s="242">
        <f>IF(AND(B10=0,B11=0),0,1)*0+IF(AND(B10&gt;C10,B11&gt;C11),1,0)*2+IF(AND(B10&lt;C10,B11&lt;C11),1,0)*IF(AND(B10=0,B11=0),0,1)+IF(D10&gt;E10,1,0)*2+IF(D10&lt;E10,1,0)*1</f>
        <v>1</v>
      </c>
      <c r="E11" s="243"/>
      <c r="F11" s="26">
        <f>O7</f>
        <v>12</v>
      </c>
      <c r="G11" s="27">
        <f>N7</f>
        <v>15</v>
      </c>
      <c r="H11" s="242">
        <f>IF(AND(F10=0,F11=0),0,1)*0+IF(AND(F10&gt;G10,F11&gt;G11),1,0)*2+IF(AND(F10&lt;G10,F11&lt;G11),1,0)*IF(AND(F10=0,F11=0),0,1)+IF(H10&gt;I10,1,0)*2+IF(H10&lt;I10,1,0)*1</f>
        <v>1</v>
      </c>
      <c r="I11" s="243"/>
      <c r="J11" s="28">
        <f>O9</f>
        <v>13</v>
      </c>
      <c r="K11" s="26">
        <f>N9</f>
        <v>15</v>
      </c>
      <c r="L11" s="242">
        <f>IF(AND(J10=0,J11=0),0,1)*0+IF(AND(J10&gt;K10,J11&gt;K11),1,0)*2+IF(AND(J10&lt;K10,J11&lt;K11),1,0)*IF(AND(J10=0,J11=0),0,1)+IF(L10&gt;M10,1,0)*2+IF(L10&lt;M10,1,0)*1</f>
        <v>1</v>
      </c>
      <c r="M11" s="243"/>
      <c r="N11" s="233"/>
      <c r="O11" s="234"/>
      <c r="P11" s="234"/>
      <c r="Q11" s="235"/>
      <c r="R11" s="351"/>
      <c r="S11" s="352"/>
      <c r="T11" s="271"/>
      <c r="U11" s="272"/>
      <c r="W11" s="239"/>
      <c r="X11" s="240"/>
      <c r="Y11" s="240"/>
      <c r="Z11" s="241"/>
    </row>
    <row r="12" spans="1:26" ht="15.75" thickTop="1" x14ac:dyDescent="0.25"/>
    <row r="14" spans="1:26" x14ac:dyDescent="0.25">
      <c r="A14" t="s">
        <v>5</v>
      </c>
    </row>
  </sheetData>
  <mergeCells count="58">
    <mergeCell ref="A1:X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selection activeCell="T16" sqref="T16"/>
    </sheetView>
  </sheetViews>
  <sheetFormatPr defaultRowHeight="15" x14ac:dyDescent="0.25"/>
  <cols>
    <col min="1" max="1" width="21" customWidth="1"/>
    <col min="2" max="2" width="4.85546875" customWidth="1"/>
    <col min="3" max="3" width="4.5703125" customWidth="1"/>
    <col min="4" max="4" width="4.28515625" customWidth="1"/>
    <col min="5" max="5" width="4.140625" customWidth="1"/>
    <col min="6" max="6" width="4.42578125" customWidth="1"/>
    <col min="7" max="7" width="4.140625" customWidth="1"/>
    <col min="8" max="8" width="3.5703125" customWidth="1"/>
    <col min="9" max="9" width="3.85546875" customWidth="1"/>
    <col min="10" max="10" width="4.28515625" customWidth="1"/>
    <col min="11" max="12" width="4.140625" customWidth="1"/>
    <col min="13" max="13" width="4" customWidth="1"/>
    <col min="14" max="14" width="4.28515625" customWidth="1"/>
    <col min="15" max="15" width="4.140625" customWidth="1"/>
    <col min="16" max="16" width="4.5703125" customWidth="1"/>
    <col min="17" max="17" width="4.28515625" customWidth="1"/>
    <col min="18" max="18" width="7.140625" customWidth="1"/>
    <col min="19" max="19" width="4.85546875" customWidth="1"/>
    <col min="20" max="20" width="5.42578125" customWidth="1"/>
    <col min="21" max="21" width="7.7109375" customWidth="1"/>
    <col min="22" max="22" width="16" customWidth="1"/>
    <col min="24" max="24" width="9.85546875" customWidth="1"/>
  </cols>
  <sheetData>
    <row r="1" spans="1:26" ht="39.75" customHeight="1" x14ac:dyDescent="0.25">
      <c r="A1" s="264" t="s">
        <v>135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49.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228" t="s">
        <v>40</v>
      </c>
      <c r="B4" s="257"/>
      <c r="C4" s="258"/>
      <c r="D4" s="258"/>
      <c r="E4" s="259"/>
      <c r="F4" s="156">
        <v>15</v>
      </c>
      <c r="G4" s="157">
        <v>12</v>
      </c>
      <c r="H4" s="158"/>
      <c r="I4" s="159"/>
      <c r="J4" s="156">
        <v>15</v>
      </c>
      <c r="K4" s="160">
        <v>5</v>
      </c>
      <c r="L4" s="158"/>
      <c r="M4" s="161"/>
      <c r="N4" s="156">
        <v>15</v>
      </c>
      <c r="O4" s="160">
        <v>0</v>
      </c>
      <c r="P4" s="31"/>
      <c r="Q4" s="41"/>
      <c r="R4" s="251">
        <f>P5+L5+H5</f>
        <v>6</v>
      </c>
      <c r="S4" s="236">
        <f>J4+J5+L4+N4+N5+P4+H4+F4+F5</f>
        <v>91</v>
      </c>
      <c r="T4" s="253">
        <f>K5+K4+M4+O5+O4+Q4+I4+G4+G5</f>
        <v>33</v>
      </c>
      <c r="U4" s="255" t="s">
        <v>180</v>
      </c>
      <c r="W4" s="238">
        <f>IF(F4&gt;G4,1,0)+IF(F5&gt;G5,1,0)+IF(H4&gt;I4,1,0)+IF(J4&gt;K4,1,0)+IF(J5&gt;K5,1,0)+IF(L4&gt;M4,1,0)+IF(N4&gt;O4,1,0)+IF(N5&gt;O5,1,0)+IF(P4&gt;Q4,1,0)</f>
        <v>6</v>
      </c>
      <c r="X4" s="224">
        <f>IF(F4&lt;G4,1,0)+IF(F5&lt;G5,1,0)+IF(H4&lt;I4,1,0)+IF(J4&lt;K4,1,0)+IF(J5&lt;K5,1,0)+IF(L4&lt;M4,1,0)+IF(N4&lt;O4,1,0)+IF(N5&lt;O5,1,0)+IF(P4&lt;Q4,1,0)</f>
        <v>0</v>
      </c>
      <c r="Y4" s="224" t="e">
        <f>W4/X4</f>
        <v>#DIV/0!</v>
      </c>
      <c r="Z4" s="225">
        <f>S4/T4</f>
        <v>2.7575757575757578</v>
      </c>
    </row>
    <row r="5" spans="1:26" ht="15.75" thickBot="1" x14ac:dyDescent="0.3">
      <c r="A5" s="244"/>
      <c r="B5" s="260"/>
      <c r="C5" s="261"/>
      <c r="D5" s="261"/>
      <c r="E5" s="262"/>
      <c r="F5" s="162">
        <v>16</v>
      </c>
      <c r="G5" s="163">
        <v>14</v>
      </c>
      <c r="H5" s="290">
        <f>IF(AND(F4=0,F5=0),0,1)*0+IF(AND(F4&gt;G4,F5&gt;G5),1,0)*2+IF(AND(F4&lt;G4,F5&lt;G5),1,0)*IF(AND(F4=0,F5=0),0,1)+IF(H4&gt;I4,1,0)*2+IF(H4&lt;I4,1,0)*1</f>
        <v>2</v>
      </c>
      <c r="I5" s="290"/>
      <c r="J5" s="162">
        <v>15</v>
      </c>
      <c r="K5" s="163">
        <v>2</v>
      </c>
      <c r="L5" s="290">
        <f>IF(AND(J4=0,J5=0),0,1)*0+IF(AND(J4&gt;K4,J5&gt;K5),1,0)*2+IF(AND(J4&lt;K4,J5&lt;K5),1,0)*IF(AND(J4=0,J5=0),0,1)+IF(L4&gt;M4,1,0)*2+IF(L4&lt;M4,1,0)*1</f>
        <v>2</v>
      </c>
      <c r="M5" s="290"/>
      <c r="N5" s="162">
        <v>15</v>
      </c>
      <c r="O5" s="163">
        <v>0</v>
      </c>
      <c r="P5" s="226">
        <f>IF(AND(N4=0,N5=0),0,1)*0+IF(AND(N4&gt;O4,N5&gt;O5),1,0)*2+IF(AND(N4&lt;O4,N5&lt;O5),1,0)*IF(AND(N4=0,N5=0),0,1)+IF(P4&gt;Q4,1,0)*2+IF(P4&lt;Q4,1,0)*1</f>
        <v>2</v>
      </c>
      <c r="Q5" s="227"/>
      <c r="R5" s="252"/>
      <c r="S5" s="248"/>
      <c r="T5" s="254"/>
      <c r="U5" s="256"/>
      <c r="W5" s="249"/>
      <c r="X5" s="224"/>
      <c r="Y5" s="224"/>
      <c r="Z5" s="225"/>
    </row>
    <row r="6" spans="1:26" ht="16.5" thickTop="1" thickBot="1" x14ac:dyDescent="0.3">
      <c r="A6" s="228" t="s">
        <v>18</v>
      </c>
      <c r="B6" s="3">
        <f>G4</f>
        <v>12</v>
      </c>
      <c r="C6" s="4">
        <f>F4</f>
        <v>15</v>
      </c>
      <c r="D6" s="5"/>
      <c r="E6" s="6"/>
      <c r="F6" s="291"/>
      <c r="G6" s="291"/>
      <c r="H6" s="291"/>
      <c r="I6" s="291"/>
      <c r="J6" s="164">
        <v>15</v>
      </c>
      <c r="K6" s="165">
        <v>7</v>
      </c>
      <c r="L6" s="166"/>
      <c r="M6" s="167"/>
      <c r="N6" s="168">
        <v>15</v>
      </c>
      <c r="O6" s="165">
        <v>0</v>
      </c>
      <c r="P6" s="127"/>
      <c r="Q6" s="126"/>
      <c r="R6" s="251">
        <f>P7+L7+D7</f>
        <v>5</v>
      </c>
      <c r="S6" s="236">
        <f>J6+J7+L6+N6+N7+P6+D6+B6+B7</f>
        <v>86</v>
      </c>
      <c r="T6" s="253">
        <f>K7+K6+M6+O7+O6+Q6+E6+C6+C7</f>
        <v>46</v>
      </c>
      <c r="U6" s="255" t="s">
        <v>181</v>
      </c>
      <c r="W6" s="238">
        <f>IF(B6&gt;C6,1,0)+IF(B7&gt;C7,1,0)+IF(D6&gt;E6,1,0)+IF(J6&gt;K6,1,0)+IF(J7&gt;K7,1,0)+IF(L6&gt;M6,1,0)+IF(N6&gt;O6,1,0)+IF(N7&gt;O7,1,0)+IF(P6&gt;Q6,1,0)</f>
        <v>4</v>
      </c>
      <c r="X6" s="224">
        <f>IF(B6&lt;C6,1,0)+IF(B7&lt;C7,1,0)+IF(D6&lt;E6,1,0)+IF(J6&lt;K6,1,0)+IF(J7&lt;K7,1,0)+IF(L6&lt;M6,1,0)+IF(N6&lt;O6,1,0)+IF(N7&lt;O7,1,0)+IF(P6&lt;Q6,1,0)</f>
        <v>2</v>
      </c>
      <c r="Y6" s="224">
        <f t="shared" ref="Y6" si="0">W6/X6</f>
        <v>2</v>
      </c>
      <c r="Z6" s="225">
        <f t="shared" ref="Z6" si="1">S6/T6</f>
        <v>1.8695652173913044</v>
      </c>
    </row>
    <row r="7" spans="1:26" ht="16.5" thickTop="1" thickBot="1" x14ac:dyDescent="0.3">
      <c r="A7" s="244"/>
      <c r="B7" s="11">
        <f>G5</f>
        <v>14</v>
      </c>
      <c r="C7" s="12">
        <f>F5</f>
        <v>16</v>
      </c>
      <c r="D7" s="226">
        <f>IF(AND(B6=0,B7=0),0,1)*0+IF(AND(B6&gt;C6,B7&gt;C7),1,0)*2+IF(AND(B6&lt;C6,B7&lt;C7),1,0)*IF(AND(B6=0,B7=0),0,1)+IF(D6&gt;E6,1,0)*2+IF(D6&lt;E6,1,0)*1</f>
        <v>1</v>
      </c>
      <c r="E7" s="227"/>
      <c r="F7" s="291"/>
      <c r="G7" s="291"/>
      <c r="H7" s="291"/>
      <c r="I7" s="291"/>
      <c r="J7" s="170">
        <v>15</v>
      </c>
      <c r="K7" s="171">
        <v>8</v>
      </c>
      <c r="L7" s="290">
        <f>IF(AND(J6=0,J7=0),0,1)*0+IF(AND(J6&gt;K6,J7&gt;K7),1,0)*2+IF(AND(J6&lt;K6,J7&lt;K7),1,0)*IF(AND(J6=0,J7=0),0,1)+IF(L6&gt;M6,1,0)*2+IF(L6&lt;M6,1,0)*1</f>
        <v>2</v>
      </c>
      <c r="M7" s="290"/>
      <c r="N7" s="170">
        <v>15</v>
      </c>
      <c r="O7" s="171">
        <v>0</v>
      </c>
      <c r="P7" s="226">
        <f>IF(AND(N6=0,N7=0),0,1)*0+IF(AND(N6&gt;O6,N7&gt;O7),1,0)*2+IF(AND(N6&lt;O6,N7&lt;O7),1,0)*IF(AND(N6=0,N7=0),0,1)+IF(P6&gt;Q6,1,0)*2+IF(P6&lt;Q6,1,0)*1</f>
        <v>2</v>
      </c>
      <c r="Q7" s="227"/>
      <c r="R7" s="252"/>
      <c r="S7" s="248"/>
      <c r="T7" s="254"/>
      <c r="U7" s="256"/>
      <c r="W7" s="249"/>
      <c r="X7" s="224"/>
      <c r="Y7" s="224"/>
      <c r="Z7" s="225"/>
    </row>
    <row r="8" spans="1:26" ht="16.5" thickTop="1" thickBot="1" x14ac:dyDescent="0.3">
      <c r="A8" s="228" t="s">
        <v>28</v>
      </c>
      <c r="B8" s="7">
        <f>K4</f>
        <v>5</v>
      </c>
      <c r="C8" s="15">
        <f>J4</f>
        <v>15</v>
      </c>
      <c r="D8" s="16"/>
      <c r="E8" s="128"/>
      <c r="F8" s="17">
        <f>K6</f>
        <v>7</v>
      </c>
      <c r="G8" s="18">
        <f>J6</f>
        <v>15</v>
      </c>
      <c r="H8" s="19"/>
      <c r="I8" s="129"/>
      <c r="J8" s="230"/>
      <c r="K8" s="231"/>
      <c r="L8" s="231"/>
      <c r="M8" s="232"/>
      <c r="N8" s="10">
        <v>15</v>
      </c>
      <c r="O8" s="8">
        <v>0</v>
      </c>
      <c r="P8" s="9"/>
      <c r="Q8" s="126"/>
      <c r="R8" s="251">
        <f>P9+H9+D9</f>
        <v>4</v>
      </c>
      <c r="S8" s="236">
        <f>H8+F8+F9+D8+B8+B9+N8+N9+P8</f>
        <v>52</v>
      </c>
      <c r="T8" s="253">
        <f>I8+G8+G9+E8+C8+C9+O9+O8+Q8</f>
        <v>60</v>
      </c>
      <c r="U8" s="255" t="s">
        <v>182</v>
      </c>
      <c r="W8" s="238">
        <f>IF(B8&gt;C8,1,0)+IF(B9&gt;C9,1,0)+IF(D8&gt;E8,1,0)+IF(F8&gt;G8,1,0)+IF(F9&gt;G9,1,0)+IF(H8&gt;I8,1,0)+IF(N8&gt;O8,1,0)+IF(N9&gt;O9,1,0)+IF(P8&gt;Q8,1,0)</f>
        <v>2</v>
      </c>
      <c r="X8" s="224">
        <f>IF(B8&lt;C8,1,0)+IF(B9&lt;C9,1,0)+IF(D8&lt;E8,1,0)+IF(F8&lt;G8,1,0)+IF(F9&lt;G9,1,0)+IF(H8&lt;I8,1,0)+IF(N8&lt;O8,1,0)+IF(N9&lt;O9,1,0)+IF(P8&lt;Q8,1,0)</f>
        <v>4</v>
      </c>
      <c r="Y8" s="224">
        <f t="shared" ref="Y8" si="2">W8/X8</f>
        <v>0.5</v>
      </c>
      <c r="Z8" s="225">
        <f t="shared" ref="Z8" si="3">S8/T8</f>
        <v>0.8666666666666667</v>
      </c>
    </row>
    <row r="9" spans="1:26" ht="15.75" thickBot="1" x14ac:dyDescent="0.3">
      <c r="A9" s="244"/>
      <c r="B9" s="20">
        <f>K5</f>
        <v>2</v>
      </c>
      <c r="C9" s="21">
        <f>J5</f>
        <v>15</v>
      </c>
      <c r="D9" s="226">
        <f>IF(AND(B8=0,B9=0),0,1)*0+IF(AND(B8&gt;C8,B9&gt;C9),1,0)*2+IF(AND(B8&lt;C8,B9&lt;C9),1,0)*IF(AND(B8=0,B9=0),0,1)+IF(D8&gt;E8,1,0)*2+IF(D8&lt;E8,1,0)*1</f>
        <v>1</v>
      </c>
      <c r="E9" s="227"/>
      <c r="F9" s="22">
        <f>K7</f>
        <v>8</v>
      </c>
      <c r="G9" s="23">
        <f>J7</f>
        <v>15</v>
      </c>
      <c r="H9" s="226">
        <f>IF(AND(F8=0,F9=0),0,1)*0+IF(AND(F8&gt;G8,F9&gt;G9),1,0)*2+IF(AND(F8&lt;G8,F9&lt;G9),1,0)*IF(AND(F8=0,F9=0),0,1)+IF(H8&gt;I8,1,0)*2+IF(H8&lt;I8,1,0)*1</f>
        <v>1</v>
      </c>
      <c r="I9" s="227"/>
      <c r="J9" s="245"/>
      <c r="K9" s="246"/>
      <c r="L9" s="246"/>
      <c r="M9" s="247"/>
      <c r="N9" s="13">
        <v>15</v>
      </c>
      <c r="O9" s="14">
        <v>0</v>
      </c>
      <c r="P9" s="226">
        <f>IF(AND(N8=0,N9=0),0,1)*0+IF(AND(N8&gt;O8,N9&gt;O9),1,0)*2+IF(AND(N8&lt;O8,N9&lt;O9),1,0)*IF(AND(N8=0,N9=0),0,1)+IF(P8&gt;Q8,1,0)*2+IF(P8&lt;Q8,1,0)*1</f>
        <v>2</v>
      </c>
      <c r="Q9" s="227"/>
      <c r="R9" s="252"/>
      <c r="S9" s="248"/>
      <c r="T9" s="254"/>
      <c r="U9" s="256"/>
      <c r="W9" s="249"/>
      <c r="X9" s="224"/>
      <c r="Y9" s="224"/>
      <c r="Z9" s="225"/>
    </row>
    <row r="10" spans="1:26" ht="16.5" thickTop="1" thickBot="1" x14ac:dyDescent="0.3">
      <c r="A10" s="228" t="s">
        <v>13</v>
      </c>
      <c r="B10" s="7">
        <f>O4</f>
        <v>0</v>
      </c>
      <c r="C10" s="15">
        <f>N4</f>
        <v>15</v>
      </c>
      <c r="D10" s="16"/>
      <c r="E10" s="128"/>
      <c r="F10" s="17">
        <f>O6</f>
        <v>0</v>
      </c>
      <c r="G10" s="18">
        <f>N6</f>
        <v>15</v>
      </c>
      <c r="H10" s="19"/>
      <c r="I10" s="129"/>
      <c r="J10" s="10">
        <f>O8</f>
        <v>0</v>
      </c>
      <c r="K10" s="8">
        <f>N8</f>
        <v>15</v>
      </c>
      <c r="L10" s="9"/>
      <c r="M10" s="126"/>
      <c r="N10" s="230"/>
      <c r="O10" s="231"/>
      <c r="P10" s="231"/>
      <c r="Q10" s="232"/>
      <c r="R10" s="347">
        <f>H11+D11+L11</f>
        <v>0</v>
      </c>
      <c r="S10" s="345">
        <f>J10+J11+L10+B10+B11+D10+F10+F11+H10</f>
        <v>0</v>
      </c>
      <c r="T10" s="253">
        <f>K11+K10+M10+C11+C10+E10+I10+G10+G11</f>
        <v>90</v>
      </c>
      <c r="U10" s="255"/>
      <c r="W10" s="238">
        <f>IF(B10&gt;C10,1,0)+IF(B11&gt;C11,1,0)+IF(D10&gt;E10,1,0)+IF(F10&gt;G10,1,0)+IF(F11&gt;G11,1,0)+IF(H10&gt;I10,1,0)+IF(J10&gt;K10,1,0)+IF(J11&gt;K11,1,0)+IF(L10&gt;M10,1,0)</f>
        <v>0</v>
      </c>
      <c r="X10" s="224">
        <f>IF(B10&lt;C10,1,0)+IF(B11&lt;C11,1,0)+IF(D10&lt;E10,1,0)+IF(F10&lt;G10,1,0)+IF(F11&lt;G11,1,0)+IF(H10&lt;I10,1,0)+IF(J10&lt;K10,1,0)+IF(J11&lt;K11,1,0)+IF(L10&lt;M10,1,0)</f>
        <v>6</v>
      </c>
      <c r="Y10" s="224">
        <f t="shared" ref="Y10" si="4">W10/X10</f>
        <v>0</v>
      </c>
      <c r="Z10" s="225">
        <f t="shared" ref="Z10" si="5">S10/T10</f>
        <v>0</v>
      </c>
    </row>
    <row r="11" spans="1:26" ht="15.75" thickBot="1" x14ac:dyDescent="0.3">
      <c r="A11" s="229"/>
      <c r="B11" s="24">
        <f>O5</f>
        <v>0</v>
      </c>
      <c r="C11" s="25">
        <f>N5</f>
        <v>15</v>
      </c>
      <c r="D11" s="242">
        <f>IF(AND(B10=0,B11=0),0,1)*0+IF(AND(B10&gt;C10,B11&gt;C11),1,0)*2+IF(AND(B10&lt;C10,B11&lt;C11),1,0)*IF(AND(B10=0,B11=0),0,1)+IF(D10&gt;E10,1,0)*2+IF(D10&lt;E10,1,0)*1</f>
        <v>0</v>
      </c>
      <c r="E11" s="243"/>
      <c r="F11" s="26">
        <f>O7</f>
        <v>0</v>
      </c>
      <c r="G11" s="27">
        <f>N7</f>
        <v>15</v>
      </c>
      <c r="H11" s="242">
        <f>IF(AND(F10=0,F11=0),0,1)*0+IF(AND(F10&gt;G10,F11&gt;G11),1,0)*2+IF(AND(F10&lt;G10,F11&lt;G11),1,0)*IF(AND(F10=0,F11=0),0,1)+IF(H10&gt;I10,1,0)*2+IF(H10&lt;I10,1,0)*1</f>
        <v>0</v>
      </c>
      <c r="I11" s="243"/>
      <c r="J11" s="28">
        <f>O9</f>
        <v>0</v>
      </c>
      <c r="K11" s="26">
        <f>N9</f>
        <v>15</v>
      </c>
      <c r="L11" s="242">
        <f>IF(AND(J10=0,J11=0),0,1)*0+IF(AND(J10&gt;K10,J11&gt;K11),1,0)*2+IF(AND(J10&lt;K10,J11&lt;K11),1,0)*IF(AND(J10=0,J11=0),0,1)+IF(L10&gt;M10,1,0)*2+IF(L10&lt;M10,1,0)*1</f>
        <v>0</v>
      </c>
      <c r="M11" s="243"/>
      <c r="N11" s="233"/>
      <c r="O11" s="234"/>
      <c r="P11" s="234"/>
      <c r="Q11" s="235"/>
      <c r="R11" s="351"/>
      <c r="S11" s="352"/>
      <c r="T11" s="271"/>
      <c r="U11" s="272"/>
      <c r="W11" s="239"/>
      <c r="X11" s="240"/>
      <c r="Y11" s="240"/>
      <c r="Z11" s="241"/>
    </row>
    <row r="12" spans="1:26" ht="15.75" thickTop="1" x14ac:dyDescent="0.25"/>
    <row r="14" spans="1:26" x14ac:dyDescent="0.25">
      <c r="A14" t="s">
        <v>5</v>
      </c>
    </row>
  </sheetData>
  <mergeCells count="58">
    <mergeCell ref="A1:X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workbookViewId="0">
      <selection activeCell="Q21" sqref="Q21"/>
    </sheetView>
  </sheetViews>
  <sheetFormatPr defaultRowHeight="15" x14ac:dyDescent="0.25"/>
  <cols>
    <col min="1" max="1" width="22" customWidth="1"/>
    <col min="2" max="2" width="4.5703125" customWidth="1"/>
    <col min="3" max="3" width="4.7109375" customWidth="1"/>
    <col min="4" max="4" width="4.5703125" customWidth="1"/>
    <col min="5" max="5" width="4.28515625" customWidth="1"/>
    <col min="6" max="6" width="4.5703125" customWidth="1"/>
    <col min="7" max="9" width="4.28515625" customWidth="1"/>
    <col min="10" max="10" width="4.5703125" customWidth="1"/>
    <col min="11" max="11" width="4.140625" customWidth="1"/>
    <col min="12" max="12" width="4.28515625" customWidth="1"/>
    <col min="13" max="13" width="4.42578125" customWidth="1"/>
    <col min="14" max="14" width="4.7109375" customWidth="1"/>
    <col min="15" max="15" width="4" customWidth="1"/>
    <col min="16" max="17" width="4.140625" customWidth="1"/>
    <col min="18" max="18" width="6.85546875" customWidth="1"/>
    <col min="19" max="19" width="5.140625" customWidth="1"/>
    <col min="20" max="20" width="4.7109375" customWidth="1"/>
    <col min="21" max="21" width="8.28515625" customWidth="1"/>
    <col min="24" max="24" width="9.85546875" customWidth="1"/>
  </cols>
  <sheetData>
    <row r="1" spans="1:26" ht="44.25" customHeight="1" x14ac:dyDescent="0.25">
      <c r="A1" s="264" t="s">
        <v>136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55.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thickTop="1" thickBot="1" x14ac:dyDescent="0.3">
      <c r="A4" s="228" t="s">
        <v>108</v>
      </c>
      <c r="B4" s="257"/>
      <c r="C4" s="258"/>
      <c r="D4" s="258"/>
      <c r="E4" s="259"/>
      <c r="F4" s="202">
        <v>8</v>
      </c>
      <c r="G4" s="203">
        <v>15</v>
      </c>
      <c r="H4" s="204"/>
      <c r="I4" s="205"/>
      <c r="J4" s="202">
        <v>15</v>
      </c>
      <c r="K4" s="206">
        <v>12</v>
      </c>
      <c r="L4" s="204">
        <v>5</v>
      </c>
      <c r="M4" s="207">
        <v>11</v>
      </c>
      <c r="N4" s="202">
        <v>7</v>
      </c>
      <c r="O4" s="206">
        <v>15</v>
      </c>
      <c r="P4" s="204"/>
      <c r="Q4" s="207"/>
      <c r="R4" s="251">
        <f>P5+L5+H5</f>
        <v>3</v>
      </c>
      <c r="S4" s="236">
        <f>J4+J5+L4+N4+N5+P4+H4+F4+F5</f>
        <v>57</v>
      </c>
      <c r="T4" s="253">
        <f>K5+K4+M4+O5+O4+Q4+I4+G4+G5</f>
        <v>98</v>
      </c>
      <c r="U4" s="255" t="s">
        <v>183</v>
      </c>
      <c r="W4" s="238">
        <f>IF(F4&gt;G4,1,0)+IF(F5&gt;G5,1,0)+IF(H4&gt;I4,1,0)+IF(J4&gt;K4,1,0)+IF(J5&gt;K5,1,0)+IF(L4&gt;M4,1,0)+IF(N4&gt;O4,1,0)+IF(N5&gt;O5,1,0)+IF(P4&gt;Q4,1,0)</f>
        <v>1</v>
      </c>
      <c r="X4" s="224">
        <f>IF(F4&lt;G4,1,0)+IF(F5&lt;G5,1,0)+IF(H4&lt;I4,1,0)+IF(J4&lt;K4,1,0)+IF(J5&lt;K5,1,0)+IF(L4&lt;M4,1,0)+IF(N4&lt;O4,1,0)+IF(N5&lt;O5,1,0)+IF(P4&lt;Q4,1,0)</f>
        <v>6</v>
      </c>
      <c r="Y4" s="224">
        <f>W4/X4</f>
        <v>0.16666666666666666</v>
      </c>
      <c r="Z4" s="225">
        <f>S4/T4</f>
        <v>0.58163265306122447</v>
      </c>
    </row>
    <row r="5" spans="1:26" ht="15.75" thickBot="1" x14ac:dyDescent="0.3">
      <c r="A5" s="244"/>
      <c r="B5" s="260"/>
      <c r="C5" s="261"/>
      <c r="D5" s="261"/>
      <c r="E5" s="262"/>
      <c r="F5" s="208">
        <v>7</v>
      </c>
      <c r="G5" s="209">
        <v>15</v>
      </c>
      <c r="H5" s="286">
        <f>IF(AND(F4=0,F5=0),0,1)*0+IF(AND(F4&gt;G4,F5&gt;G5),1,0)*2+IF(AND(F4&lt;G4,F5&lt;G5),1,0)*IF(AND(F4=0,F5=0),0,1)+IF(H4&gt;I4,1,0)*2+IF(H4&lt;I4,1,0)*1</f>
        <v>1</v>
      </c>
      <c r="I5" s="286"/>
      <c r="J5" s="208">
        <v>7</v>
      </c>
      <c r="K5" s="209">
        <v>15</v>
      </c>
      <c r="L5" s="286">
        <f>IF(AND(J4=0,J5=0),0,1)*0+IF(AND(J4&gt;K4,J5&gt;K5),1,0)*2+IF(AND(J4&lt;K4,J5&lt;K5),1,0)*IF(AND(J4=0,J5=0),0,1)+IF(L4&gt;M4,1,0)*2+IF(L4&lt;M4,1,0)*1</f>
        <v>1</v>
      </c>
      <c r="M5" s="286"/>
      <c r="N5" s="208">
        <v>8</v>
      </c>
      <c r="O5" s="209">
        <v>15</v>
      </c>
      <c r="P5" s="286">
        <f>IF(AND(N4=0,N5=0),0,1)*0+IF(AND(N4&gt;O4,N5&gt;O5),1,0)*2+IF(AND(N4&lt;O4,N5&lt;O5),1,0)*IF(AND(N4=0,N5=0),0,1)+IF(P4&gt;Q4,1,0)*2+IF(P4&lt;Q4,1,0)*1</f>
        <v>1</v>
      </c>
      <c r="Q5" s="286"/>
      <c r="R5" s="252"/>
      <c r="S5" s="248"/>
      <c r="T5" s="254"/>
      <c r="U5" s="256"/>
      <c r="W5" s="249"/>
      <c r="X5" s="224"/>
      <c r="Y5" s="224"/>
      <c r="Z5" s="225"/>
    </row>
    <row r="6" spans="1:26" ht="16.5" thickTop="1" thickBot="1" x14ac:dyDescent="0.3">
      <c r="A6" s="228" t="s">
        <v>26</v>
      </c>
      <c r="B6" s="3">
        <f>G4</f>
        <v>15</v>
      </c>
      <c r="C6" s="4">
        <f>F4</f>
        <v>8</v>
      </c>
      <c r="D6" s="5">
        <f>I4</f>
        <v>0</v>
      </c>
      <c r="E6" s="6">
        <f>H4</f>
        <v>0</v>
      </c>
      <c r="F6" s="292"/>
      <c r="G6" s="292"/>
      <c r="H6" s="292"/>
      <c r="I6" s="292"/>
      <c r="J6" s="210">
        <v>15</v>
      </c>
      <c r="K6" s="211">
        <v>7</v>
      </c>
      <c r="L6" s="212"/>
      <c r="M6" s="213"/>
      <c r="N6" s="214">
        <v>8</v>
      </c>
      <c r="O6" s="211">
        <v>15</v>
      </c>
      <c r="P6" s="223">
        <v>4</v>
      </c>
      <c r="Q6" s="213">
        <v>11</v>
      </c>
      <c r="R6" s="251">
        <f>P7+L7+D7</f>
        <v>5</v>
      </c>
      <c r="S6" s="236">
        <f>J6+J7+L6+N6+N7+P6+D6+B6+B7</f>
        <v>87</v>
      </c>
      <c r="T6" s="253">
        <f>K7+K6+M6+O7+O6+Q6+E6+C6+C7</f>
        <v>65</v>
      </c>
      <c r="U6" s="255" t="s">
        <v>181</v>
      </c>
      <c r="W6" s="238">
        <f>IF(B6&gt;C6,1,0)+IF(B7&gt;C7,1,0)+IF(D6&gt;E6,1,0)+IF(J6&gt;K6,1,0)+IF(J7&gt;K7,1,0)+IF(L6&gt;M6,1,0)+IF(N6&gt;O6,1,0)+IF(N7&gt;O7,1,0)+IF(P6&gt;Q6,1,0)</f>
        <v>5</v>
      </c>
      <c r="X6" s="224">
        <f>IF(B6&lt;C6,1,0)+IF(B7&lt;C7,1,0)+IF(D6&lt;E6,1,0)+IF(J6&lt;K6,1,0)+IF(J7&lt;K7,1,0)+IF(L6&lt;M6,1,0)+IF(N6&lt;O6,1,0)+IF(N7&lt;O7,1,0)+IF(P6&lt;Q6,1,0)</f>
        <v>2</v>
      </c>
      <c r="Y6" s="224">
        <f t="shared" ref="Y6" si="0">W6/X6</f>
        <v>2.5</v>
      </c>
      <c r="Z6" s="225">
        <f t="shared" ref="Z6" si="1">S6/T6</f>
        <v>1.3384615384615384</v>
      </c>
    </row>
    <row r="7" spans="1:26" ht="16.5" thickTop="1" thickBot="1" x14ac:dyDescent="0.3">
      <c r="A7" s="244"/>
      <c r="B7" s="11">
        <f>G5</f>
        <v>15</v>
      </c>
      <c r="C7" s="12">
        <f>F5</f>
        <v>7</v>
      </c>
      <c r="D7" s="226">
        <f>IF(AND(B6=0,B7=0),0,1)*0+IF(AND(B6&gt;C6,B7&gt;C7),1,0)*2+IF(AND(B6&lt;C6,B7&lt;C7),1,0)*IF(AND(B6=0,B7=0),0,1)+IF(D6&gt;E6,1,0)*2+IF(D6&lt;E6,1,0)*1</f>
        <v>2</v>
      </c>
      <c r="E7" s="227"/>
      <c r="F7" s="292"/>
      <c r="G7" s="292"/>
      <c r="H7" s="292"/>
      <c r="I7" s="292"/>
      <c r="J7" s="215">
        <v>15</v>
      </c>
      <c r="K7" s="216">
        <v>6</v>
      </c>
      <c r="L7" s="286">
        <f>IF(AND(J6=0,J7=0),0,1)*0+IF(AND(J6&gt;K6,J7&gt;K7),1,0)*2+IF(AND(J6&lt;K6,J7&lt;K7),1,0)*IF(AND(J6=0,J7=0),0,1)+IF(L6&gt;M6,1,0)*2+IF(L6&lt;M6,1,0)*1</f>
        <v>2</v>
      </c>
      <c r="M7" s="286"/>
      <c r="N7" s="215">
        <v>15</v>
      </c>
      <c r="O7" s="216">
        <v>11</v>
      </c>
      <c r="P7" s="286">
        <f>IF(AND(N6=0,N7=0),0,1)*0+IF(AND(N6&gt;O6,N7&gt;O7),1,0)*2+IF(AND(N6&lt;O6,N7&lt;O7),1,0)*IF(AND(N6=0,N7=0),0,1)+IF(P6&gt;Q6,1,0)*2+IF(P6&lt;Q6,1,0)*1</f>
        <v>1</v>
      </c>
      <c r="Q7" s="286"/>
      <c r="R7" s="252"/>
      <c r="S7" s="248"/>
      <c r="T7" s="254"/>
      <c r="U7" s="256"/>
      <c r="W7" s="249"/>
      <c r="X7" s="224"/>
      <c r="Y7" s="224"/>
      <c r="Z7" s="225"/>
    </row>
    <row r="8" spans="1:26" ht="16.5" thickTop="1" thickBot="1" x14ac:dyDescent="0.3">
      <c r="A8" s="228" t="s">
        <v>24</v>
      </c>
      <c r="B8" s="7">
        <f>K4</f>
        <v>12</v>
      </c>
      <c r="C8" s="15">
        <f>J4</f>
        <v>15</v>
      </c>
      <c r="D8" s="16">
        <f>M4</f>
        <v>11</v>
      </c>
      <c r="E8" s="128">
        <f>L4</f>
        <v>5</v>
      </c>
      <c r="F8" s="217">
        <f>K6</f>
        <v>7</v>
      </c>
      <c r="G8" s="218">
        <f>J6</f>
        <v>15</v>
      </c>
      <c r="H8" s="219">
        <f>M6</f>
        <v>0</v>
      </c>
      <c r="I8" s="220">
        <f>L6</f>
        <v>0</v>
      </c>
      <c r="J8" s="292"/>
      <c r="K8" s="292"/>
      <c r="L8" s="292"/>
      <c r="M8" s="292"/>
      <c r="N8" s="214">
        <v>8</v>
      </c>
      <c r="O8" s="211">
        <v>15</v>
      </c>
      <c r="P8" s="212"/>
      <c r="Q8" s="213"/>
      <c r="R8" s="251">
        <f>P9+H9+D9</f>
        <v>4</v>
      </c>
      <c r="S8" s="236">
        <f>H8+F8+F9+D8+B8+B9+N8+N9+P8</f>
        <v>70</v>
      </c>
      <c r="T8" s="253">
        <f>I8+G8+G9+E8+C8+C9+O9+O8+Q8</f>
        <v>87</v>
      </c>
      <c r="U8" s="255" t="s">
        <v>182</v>
      </c>
      <c r="W8" s="238">
        <f>IF(B8&gt;C8,1,0)+IF(B9&gt;C9,1,0)+IF(D8&gt;E8,1,0)+IF(F8&gt;G8,1,0)+IF(F9&gt;G9,1,0)+IF(H8&gt;I8,1,0)+IF(N8&gt;O8,1,0)+IF(N9&gt;O9,1,0)+IF(P8&gt;Q8,1,0)</f>
        <v>2</v>
      </c>
      <c r="X8" s="224">
        <f>IF(B8&lt;C8,1,0)+IF(B9&lt;C9,1,0)+IF(D8&lt;E8,1,0)+IF(F8&lt;G8,1,0)+IF(F9&lt;G9,1,0)+IF(H8&lt;I8,1,0)+IF(N8&lt;O8,1,0)+IF(N9&lt;O9,1,0)+IF(P8&lt;Q8,1,0)</f>
        <v>5</v>
      </c>
      <c r="Y8" s="224">
        <f t="shared" ref="Y8" si="2">W8/X8</f>
        <v>0.4</v>
      </c>
      <c r="Z8" s="225">
        <f t="shared" ref="Z8" si="3">S8/T8</f>
        <v>0.8045977011494253</v>
      </c>
    </row>
    <row r="9" spans="1:26" ht="16.5" thickTop="1" thickBot="1" x14ac:dyDescent="0.3">
      <c r="A9" s="244"/>
      <c r="B9" s="20">
        <f>K5</f>
        <v>15</v>
      </c>
      <c r="C9" s="21">
        <f>J5</f>
        <v>7</v>
      </c>
      <c r="D9" s="226">
        <f>IF(AND(B8=0,B9=0),0,1)*0+IF(AND(B8&gt;C8,B9&gt;C9),1,0)*2+IF(AND(B8&lt;C8,B9&lt;C9),1,0)*IF(AND(B8=0,B9=0),0,1)+IF(D8&gt;E8,1,0)*2+IF(D8&lt;E8,1,0)*1</f>
        <v>2</v>
      </c>
      <c r="E9" s="227"/>
      <c r="F9" s="221">
        <f>K7</f>
        <v>6</v>
      </c>
      <c r="G9" s="222">
        <f>J7</f>
        <v>15</v>
      </c>
      <c r="H9" s="286">
        <f>IF(AND(F8=0,F9=0),0,1)*0+IF(AND(F8&gt;G8,F9&gt;G9),1,0)*2+IF(AND(F8&lt;G8,F9&lt;G9),1,0)*IF(AND(F8=0,F9=0),0,1)+IF(H8&gt;I8,1,0)*2+IF(H8&lt;I8,1,0)*1</f>
        <v>1</v>
      </c>
      <c r="I9" s="286"/>
      <c r="J9" s="292"/>
      <c r="K9" s="292"/>
      <c r="L9" s="292"/>
      <c r="M9" s="292"/>
      <c r="N9" s="215">
        <v>11</v>
      </c>
      <c r="O9" s="216">
        <v>15</v>
      </c>
      <c r="P9" s="286">
        <f>IF(AND(N8=0,N9=0),0,1)*0+IF(AND(N8&gt;O8,N9&gt;O9),1,0)*2+IF(AND(N8&lt;O8,N9&lt;O9),1,0)*IF(AND(N8=0,N9=0),0,1)+IF(P8&gt;Q8,1,0)*2+IF(P8&lt;Q8,1,0)*1</f>
        <v>1</v>
      </c>
      <c r="Q9" s="286"/>
      <c r="R9" s="252"/>
      <c r="S9" s="248"/>
      <c r="T9" s="254"/>
      <c r="U9" s="256"/>
      <c r="W9" s="249"/>
      <c r="X9" s="224"/>
      <c r="Y9" s="224"/>
      <c r="Z9" s="225"/>
    </row>
    <row r="10" spans="1:26" ht="16.5" thickTop="1" thickBot="1" x14ac:dyDescent="0.3">
      <c r="A10" s="228" t="s">
        <v>163</v>
      </c>
      <c r="B10" s="7">
        <f>O4</f>
        <v>15</v>
      </c>
      <c r="C10" s="15">
        <f>N4</f>
        <v>7</v>
      </c>
      <c r="D10" s="16">
        <f>Q4</f>
        <v>0</v>
      </c>
      <c r="E10" s="128">
        <f>P4</f>
        <v>0</v>
      </c>
      <c r="F10" s="17">
        <f>O6</f>
        <v>15</v>
      </c>
      <c r="G10" s="18">
        <f>N6</f>
        <v>8</v>
      </c>
      <c r="H10" s="19">
        <f>Q6</f>
        <v>11</v>
      </c>
      <c r="I10" s="129">
        <f>P6</f>
        <v>4</v>
      </c>
      <c r="J10" s="10">
        <f>O8</f>
        <v>15</v>
      </c>
      <c r="K10" s="8">
        <f>N8</f>
        <v>8</v>
      </c>
      <c r="L10" s="9">
        <f>Q8</f>
        <v>0</v>
      </c>
      <c r="M10" s="126">
        <f>P8</f>
        <v>0</v>
      </c>
      <c r="N10" s="230"/>
      <c r="O10" s="231"/>
      <c r="P10" s="231"/>
      <c r="Q10" s="232"/>
      <c r="R10" s="251">
        <f>H11+D11+L11</f>
        <v>6</v>
      </c>
      <c r="S10" s="236">
        <f>J10+J11+L10+B10+B11+D10+F10+F11+H10</f>
        <v>97</v>
      </c>
      <c r="T10" s="253">
        <f>K11+K10+M10+C11+C10+E10+I10+G10+G11</f>
        <v>61</v>
      </c>
      <c r="U10" s="255" t="s">
        <v>180</v>
      </c>
      <c r="W10" s="238">
        <f>IF(B10&gt;C10,1,0)+IF(B11&gt;C11,1,0)+IF(D10&gt;E10,1,0)+IF(F10&gt;G10,1,0)+IF(F11&gt;G11,1,0)+IF(H10&gt;I10,1,0)+IF(J10&gt;K10,1,0)+IF(J11&gt;K11,1,0)+IF(L10&gt;M10,1,0)</f>
        <v>6</v>
      </c>
      <c r="X10" s="224">
        <f>IF(B10&lt;C10,1,0)+IF(B11&lt;C11,1,0)+IF(D10&lt;E10,1,0)+IF(F10&lt;G10,1,0)+IF(F11&lt;G11,1,0)+IF(H10&lt;I10,1,0)+IF(J10&lt;K10,1,0)+IF(J11&lt;K11,1,0)+IF(L10&lt;M10,1,0)</f>
        <v>1</v>
      </c>
      <c r="Y10" s="224">
        <f t="shared" ref="Y10" si="4">W10/X10</f>
        <v>6</v>
      </c>
      <c r="Z10" s="225">
        <f t="shared" ref="Z10" si="5">S10/T10</f>
        <v>1.5901639344262295</v>
      </c>
    </row>
    <row r="11" spans="1:26" ht="15.75" thickBot="1" x14ac:dyDescent="0.3">
      <c r="A11" s="229"/>
      <c r="B11" s="24">
        <f>O5</f>
        <v>15</v>
      </c>
      <c r="C11" s="25">
        <f>N5</f>
        <v>8</v>
      </c>
      <c r="D11" s="242">
        <f>IF(AND(B10=0,B11=0),0,1)*0+IF(AND(B10&gt;C10,B11&gt;C11),1,0)*2+IF(AND(B10&lt;C10,B11&lt;C11),1,0)*IF(AND(B10=0,B11=0),0,1)+IF(D10&gt;E10,1,0)*2+IF(D10&lt;E10,1,0)*1</f>
        <v>2</v>
      </c>
      <c r="E11" s="243"/>
      <c r="F11" s="26">
        <f>O7</f>
        <v>11</v>
      </c>
      <c r="G11" s="27">
        <f>N7</f>
        <v>15</v>
      </c>
      <c r="H11" s="242">
        <f>IF(AND(F10=0,F11=0),0,1)*0+IF(AND(F10&gt;G10,F11&gt;G11),1,0)*2+IF(AND(F10&lt;G10,F11&lt;G11),1,0)*IF(AND(F10=0,F11=0),0,1)+IF(H10&gt;I10,1,0)*2+IF(H10&lt;I10,1,0)*1</f>
        <v>2</v>
      </c>
      <c r="I11" s="243"/>
      <c r="J11" s="28">
        <f>O9</f>
        <v>15</v>
      </c>
      <c r="K11" s="26">
        <f>N9</f>
        <v>11</v>
      </c>
      <c r="L11" s="242">
        <f>IF(AND(J10=0,J11=0),0,1)*0+IF(AND(J10&gt;K10,J11&gt;K11),1,0)*2+IF(AND(J10&lt;K10,J11&lt;K11),1,0)*IF(AND(J10=0,J11=0),0,1)+IF(L10&gt;M10,1,0)*2+IF(L10&lt;M10,1,0)*1</f>
        <v>2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5.75" thickTop="1" x14ac:dyDescent="0.25"/>
    <row r="14" spans="1:26" x14ac:dyDescent="0.25">
      <c r="A14" t="s">
        <v>5</v>
      </c>
    </row>
  </sheetData>
  <mergeCells count="58">
    <mergeCell ref="A1:X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A3" zoomScaleNormal="100" workbookViewId="0">
      <selection activeCell="X25" sqref="X25"/>
    </sheetView>
  </sheetViews>
  <sheetFormatPr defaultRowHeight="15" x14ac:dyDescent="0.25"/>
  <cols>
    <col min="1" max="1" width="15.140625" customWidth="1"/>
    <col min="2" max="2" width="3.5703125" customWidth="1"/>
    <col min="3" max="4" width="3.85546875" customWidth="1"/>
    <col min="5" max="5" width="3.5703125" customWidth="1"/>
    <col min="6" max="12" width="3.85546875" customWidth="1"/>
    <col min="13" max="13" width="3.7109375" customWidth="1"/>
    <col min="14" max="14" width="3.85546875" customWidth="1"/>
    <col min="15" max="15" width="3.5703125" customWidth="1"/>
    <col min="16" max="17" width="3.7109375" customWidth="1"/>
    <col min="18" max="18" width="3.85546875" customWidth="1"/>
    <col min="19" max="20" width="3.7109375" customWidth="1"/>
    <col min="21" max="21" width="4.140625" customWidth="1"/>
    <col min="22" max="22" width="4.42578125" customWidth="1"/>
    <col min="23" max="24" width="4.140625" customWidth="1"/>
    <col min="25" max="25" width="4.28515625" customWidth="1"/>
    <col min="26" max="26" width="4.7109375" customWidth="1"/>
    <col min="27" max="27" width="4.85546875" customWidth="1"/>
    <col min="28" max="28" width="8.85546875" customWidth="1"/>
    <col min="31" max="31" width="10.28515625" customWidth="1"/>
  </cols>
  <sheetData>
    <row r="1" spans="1:33" ht="42.75" customHeight="1" x14ac:dyDescent="0.25">
      <c r="A1" s="264" t="s">
        <v>176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33" ht="15.75" thickBot="1" x14ac:dyDescent="0.3"/>
    <row r="3" spans="1:33" ht="62.2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6"/>
      <c r="R3" s="265">
        <v>5</v>
      </c>
      <c r="S3" s="266"/>
      <c r="T3" s="266"/>
      <c r="U3" s="267"/>
      <c r="V3" s="326" t="s">
        <v>1</v>
      </c>
      <c r="W3" s="327"/>
      <c r="X3" s="268" t="s">
        <v>2</v>
      </c>
      <c r="Y3" s="269"/>
      <c r="Z3" s="268" t="s">
        <v>3</v>
      </c>
      <c r="AA3" s="269"/>
      <c r="AB3" s="2" t="s">
        <v>4</v>
      </c>
      <c r="AD3" s="43" t="s">
        <v>6</v>
      </c>
      <c r="AE3" s="44" t="s">
        <v>7</v>
      </c>
      <c r="AF3" s="44" t="s">
        <v>8</v>
      </c>
      <c r="AG3" s="45" t="s">
        <v>9</v>
      </c>
    </row>
    <row r="4" spans="1:33" ht="16.5" thickTop="1" thickBot="1" x14ac:dyDescent="0.3">
      <c r="A4" s="228" t="s">
        <v>37</v>
      </c>
      <c r="B4" s="328"/>
      <c r="C4" s="329"/>
      <c r="D4" s="329"/>
      <c r="E4" s="330"/>
      <c r="F4" s="29">
        <v>15</v>
      </c>
      <c r="G4" s="30">
        <v>2</v>
      </c>
      <c r="H4" s="31">
        <v>13</v>
      </c>
      <c r="I4" s="40">
        <v>11</v>
      </c>
      <c r="J4" s="29">
        <v>15</v>
      </c>
      <c r="K4" s="32">
        <v>8</v>
      </c>
      <c r="L4" s="31"/>
      <c r="M4" s="41"/>
      <c r="N4" s="29">
        <v>8</v>
      </c>
      <c r="O4" s="32">
        <v>15</v>
      </c>
      <c r="P4" s="31">
        <v>12</v>
      </c>
      <c r="Q4" s="40">
        <v>14</v>
      </c>
      <c r="R4" s="110">
        <v>15</v>
      </c>
      <c r="S4" s="111">
        <v>0</v>
      </c>
      <c r="T4" s="31"/>
      <c r="U4" s="41"/>
      <c r="V4" s="251">
        <f>T5+P5+L5+H5</f>
        <v>7</v>
      </c>
      <c r="W4" s="321">
        <f>V4+V6</f>
        <v>7</v>
      </c>
      <c r="X4" s="236">
        <f>J4+J5+L4+N4+N5+P4+H4+F4+F5+R4+R5+T4</f>
        <v>133</v>
      </c>
      <c r="Y4" s="253">
        <f>K5+K4+M4+O5+O4+U4+I4+G4+G5+Q4+S4+S5</f>
        <v>78</v>
      </c>
      <c r="Z4" s="337">
        <f>X4+X6</f>
        <v>133</v>
      </c>
      <c r="AA4" s="340">
        <f>Y4+Y6</f>
        <v>78</v>
      </c>
      <c r="AB4" s="297" t="s">
        <v>180</v>
      </c>
      <c r="AD4" s="31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7</v>
      </c>
      <c r="AE4" s="22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3</v>
      </c>
      <c r="AF4" s="224">
        <f>AD4/AE4</f>
        <v>2.3333333333333335</v>
      </c>
      <c r="AG4" s="225">
        <f>Z4/AA4</f>
        <v>1.7051282051282051</v>
      </c>
    </row>
    <row r="5" spans="1:33" ht="15.75" thickBot="1" x14ac:dyDescent="0.3">
      <c r="A5" s="244"/>
      <c r="B5" s="331"/>
      <c r="C5" s="332"/>
      <c r="D5" s="332"/>
      <c r="E5" s="333"/>
      <c r="F5" s="33">
        <v>10</v>
      </c>
      <c r="G5" s="34">
        <v>15</v>
      </c>
      <c r="H5" s="287">
        <f>IF(AND(F4=0,F5=0),0,1)*0+IF(AND(F4&gt;G4,F5&gt;G5),1,0)*2+IF(AND(F4&lt;G4,F5&lt;G5),1,0)*IF(AND(F4=0,F5=0),0,1)+IF(H4&gt;I4,1,0)*2+IF(H4&lt;I4,1,0)*1</f>
        <v>2</v>
      </c>
      <c r="I5" s="288"/>
      <c r="J5" s="33">
        <v>15</v>
      </c>
      <c r="K5" s="34">
        <v>1</v>
      </c>
      <c r="L5" s="287">
        <f>IF(AND(J4=0,J5=0),0,1)*0+IF(AND(J4&gt;K4,J5&gt;K5),1,0)*2+IF(AND(J4&lt;K4,J5&lt;K5),1,0)*IF(AND(J4=0,J5=0),0,1)+IF(L4&gt;M4,1,0)*2+IF(L4&lt;M4,1,0)*1</f>
        <v>2</v>
      </c>
      <c r="M5" s="288"/>
      <c r="N5" s="33">
        <v>15</v>
      </c>
      <c r="O5" s="34">
        <v>12</v>
      </c>
      <c r="P5" s="287">
        <f>IF(AND(N4=0,N5=0),0,1)*0+IF(AND(N4&gt;O4,N5&gt;O5),1,0)*2+IF(AND(N4&lt;O4,N5&lt;O5),1,0)*IF(AND(N4=0,N5=0),0,1)+IF(P4&gt;Q4,1,0)*2+IF(P4&lt;Q4,1,0)*1</f>
        <v>1</v>
      </c>
      <c r="Q5" s="288"/>
      <c r="R5" s="112">
        <v>15</v>
      </c>
      <c r="S5" s="46">
        <v>0</v>
      </c>
      <c r="T5" s="226">
        <f>IF(AND(R4=0,R5=0),0,1)*0+IF(AND(R4&gt;S4,R5&gt;S5),1,0)*2+IF(AND(R4&lt;S4,R5&lt;S5),1,0)*IF(AND(R4=0,R5=0),0,1)+IF(T4&gt;U4,1,0)*2+IF(T4&lt;U4,1,0)*1</f>
        <v>2</v>
      </c>
      <c r="U5" s="227"/>
      <c r="V5" s="252"/>
      <c r="W5" s="309"/>
      <c r="X5" s="248"/>
      <c r="Y5" s="254"/>
      <c r="Z5" s="338"/>
      <c r="AA5" s="341"/>
      <c r="AB5" s="298"/>
      <c r="AD5" s="312"/>
      <c r="AE5" s="224"/>
      <c r="AF5" s="224"/>
      <c r="AG5" s="225"/>
    </row>
    <row r="6" spans="1:33" ht="16.5" thickTop="1" thickBot="1" x14ac:dyDescent="0.3">
      <c r="A6" s="244"/>
      <c r="B6" s="331"/>
      <c r="C6" s="332"/>
      <c r="D6" s="332"/>
      <c r="E6" s="333"/>
      <c r="F6" s="178"/>
      <c r="G6" s="179"/>
      <c r="H6" s="180"/>
      <c r="I6" s="40"/>
      <c r="J6" s="178"/>
      <c r="K6" s="179"/>
      <c r="L6" s="180"/>
      <c r="M6" s="41"/>
      <c r="N6" s="178"/>
      <c r="O6" s="179"/>
      <c r="P6" s="180"/>
      <c r="Q6" s="40"/>
      <c r="R6" s="181"/>
      <c r="S6" s="182"/>
      <c r="T6" s="37"/>
      <c r="U6" s="41"/>
      <c r="V6" s="251">
        <f>T7+P7+L7+H7</f>
        <v>0</v>
      </c>
      <c r="W6" s="309"/>
      <c r="X6" s="236">
        <f>J6+J7+L6+N6+N7+P6+H6+F6+F7+T6+R6+R7</f>
        <v>0</v>
      </c>
      <c r="Y6" s="253">
        <f>K7+K6+M6+O7+O6+U6+I6+G6+G7+S6+S7+Q6</f>
        <v>0</v>
      </c>
      <c r="Z6" s="338"/>
      <c r="AA6" s="341"/>
      <c r="AB6" s="298"/>
      <c r="AD6" s="312"/>
      <c r="AE6" s="224"/>
      <c r="AF6" s="224"/>
      <c r="AG6" s="225"/>
    </row>
    <row r="7" spans="1:33" ht="15.75" thickBot="1" x14ac:dyDescent="0.3">
      <c r="A7" s="313"/>
      <c r="B7" s="334"/>
      <c r="C7" s="335"/>
      <c r="D7" s="335"/>
      <c r="E7" s="336"/>
      <c r="F7" s="40"/>
      <c r="G7" s="183"/>
      <c r="H7" s="287"/>
      <c r="I7" s="288"/>
      <c r="J7" s="184"/>
      <c r="K7" s="183"/>
      <c r="L7" s="323"/>
      <c r="M7" s="324"/>
      <c r="N7" s="185"/>
      <c r="O7" s="183"/>
      <c r="P7" s="323"/>
      <c r="Q7" s="324"/>
      <c r="R7" s="186"/>
      <c r="S7" s="187"/>
      <c r="T7" s="349"/>
      <c r="U7" s="350"/>
      <c r="V7" s="252"/>
      <c r="W7" s="322"/>
      <c r="X7" s="248"/>
      <c r="Y7" s="254"/>
      <c r="Z7" s="339"/>
      <c r="AA7" s="342"/>
      <c r="AB7" s="325"/>
      <c r="AD7" s="312"/>
      <c r="AE7" s="224"/>
      <c r="AF7" s="224"/>
      <c r="AG7" s="225"/>
    </row>
    <row r="8" spans="1:33" ht="16.5" thickTop="1" thickBot="1" x14ac:dyDescent="0.3">
      <c r="A8" s="228" t="s">
        <v>177</v>
      </c>
      <c r="B8" s="47">
        <f>G4</f>
        <v>2</v>
      </c>
      <c r="C8" s="48">
        <f>F4</f>
        <v>15</v>
      </c>
      <c r="D8" s="49">
        <f>I4</f>
        <v>11</v>
      </c>
      <c r="E8" s="50">
        <f>H4</f>
        <v>13</v>
      </c>
      <c r="F8" s="314"/>
      <c r="G8" s="315"/>
      <c r="H8" s="315"/>
      <c r="I8" s="316"/>
      <c r="J8" s="51">
        <v>15</v>
      </c>
      <c r="K8" s="52">
        <v>6</v>
      </c>
      <c r="L8" s="117"/>
      <c r="M8" s="54"/>
      <c r="N8" s="118">
        <v>15</v>
      </c>
      <c r="O8" s="119">
        <v>11</v>
      </c>
      <c r="P8" s="117">
        <v>11</v>
      </c>
      <c r="Q8" s="56">
        <v>6</v>
      </c>
      <c r="R8" s="120">
        <v>15</v>
      </c>
      <c r="S8" s="119">
        <v>0</v>
      </c>
      <c r="T8" s="121"/>
      <c r="U8" s="54"/>
      <c r="V8" s="251">
        <f>T9+P9+L9+D9</f>
        <v>7</v>
      </c>
      <c r="W8" s="321">
        <f>V8+V10</f>
        <v>7</v>
      </c>
      <c r="X8" s="236">
        <f>J8+J9+L8+N8+N9+P8+D8+B8+B9+R8+R9+T8</f>
        <v>125</v>
      </c>
      <c r="Y8" s="253">
        <f>K9+K8+M8+O9+O8+U8+E8+C8+C9+S8+S9+Q8</f>
        <v>86</v>
      </c>
      <c r="Z8" s="236">
        <f>X8+X10</f>
        <v>125</v>
      </c>
      <c r="AA8" s="253">
        <f>Y8+Y10</f>
        <v>86</v>
      </c>
      <c r="AB8" s="297" t="s">
        <v>181</v>
      </c>
      <c r="AD8" s="31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7</v>
      </c>
      <c r="AE8" s="22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3</v>
      </c>
      <c r="AF8" s="224">
        <f t="shared" ref="AF8" si="0">AD8/AE8</f>
        <v>2.3333333333333335</v>
      </c>
      <c r="AG8" s="225">
        <f t="shared" ref="AG8" si="1">Z8/AA8</f>
        <v>1.4534883720930232</v>
      </c>
    </row>
    <row r="9" spans="1:33" ht="15.75" thickBot="1" x14ac:dyDescent="0.3">
      <c r="A9" s="244"/>
      <c r="B9" s="60">
        <f>G5</f>
        <v>15</v>
      </c>
      <c r="C9" s="61">
        <f>F5</f>
        <v>10</v>
      </c>
      <c r="D9" s="226">
        <f>IF(AND(B8=0,B9=0),0,1)*0+IF(AND(B8&gt;C8,B9&gt;C9),1,0)*2+IF(AND(B8&lt;C8,B9&lt;C9),1,0)*IF(AND(B8=0,B9=0),0,1)+IF(D8&gt;E8,1,0)*2+IF(D8&lt;E8,1,0)*1</f>
        <v>1</v>
      </c>
      <c r="E9" s="227"/>
      <c r="F9" s="317"/>
      <c r="G9" s="303"/>
      <c r="H9" s="303"/>
      <c r="I9" s="304"/>
      <c r="J9" s="62">
        <v>15</v>
      </c>
      <c r="K9" s="63">
        <v>10</v>
      </c>
      <c r="L9" s="287">
        <f>IF(AND(J8=0,J9=0),0,1)*0+IF(AND(J8&gt;K8,J9&gt;K9),1,0)*2+IF(AND(J8&lt;K8,J9&lt;K9),1,0)*IF(AND(J8=0,J9=0),0,1)+IF(L8&gt;M8,1,0)*2+IF(L8&lt;M8,1,0)*1</f>
        <v>2</v>
      </c>
      <c r="M9" s="288"/>
      <c r="N9" s="62">
        <v>11</v>
      </c>
      <c r="O9" s="63">
        <v>15</v>
      </c>
      <c r="P9" s="287">
        <f>IF(AND(N8=0,N9=0),0,1)*0+IF(AND(N8&gt;O8,N9&gt;O9),1,0)*2+IF(AND(N8&lt;O8,N9&lt;O9),1,0)*IF(AND(N8=0,N9=0),0,1)+IF(P8&gt;Q8,1,0)*2+IF(P8&lt;Q8,1,0)*1</f>
        <v>2</v>
      </c>
      <c r="Q9" s="288"/>
      <c r="R9" s="64">
        <v>15</v>
      </c>
      <c r="S9" s="63">
        <v>0</v>
      </c>
      <c r="T9" s="226">
        <f>IF(AND(R8=0,R9=0),0,1)*0+IF(AND(R8&gt;S8,R9&gt;S9),1,0)*2+IF(AND(R8&lt;S8,R9&lt;S9),1,0)*IF(AND(R8=0,R9=0),0,1)+IF(T8&gt;U8,1,0)*2+IF(T8&lt;U8,1,0)*1</f>
        <v>2</v>
      </c>
      <c r="U9" s="227"/>
      <c r="V9" s="252"/>
      <c r="W9" s="309"/>
      <c r="X9" s="248"/>
      <c r="Y9" s="254"/>
      <c r="Z9" s="294"/>
      <c r="AA9" s="295"/>
      <c r="AB9" s="298"/>
      <c r="AD9" s="312"/>
      <c r="AE9" s="224"/>
      <c r="AF9" s="224"/>
      <c r="AG9" s="225"/>
    </row>
    <row r="10" spans="1:33" ht="16.5" thickTop="1" thickBot="1" x14ac:dyDescent="0.3">
      <c r="A10" s="244"/>
      <c r="B10" s="66"/>
      <c r="C10" s="67"/>
      <c r="D10" s="68"/>
      <c r="E10" s="69"/>
      <c r="F10" s="317"/>
      <c r="G10" s="303"/>
      <c r="H10" s="303"/>
      <c r="I10" s="304"/>
      <c r="J10" s="70"/>
      <c r="K10" s="196"/>
      <c r="L10" s="188"/>
      <c r="M10" s="54"/>
      <c r="N10" s="70"/>
      <c r="O10" s="196"/>
      <c r="P10" s="188"/>
      <c r="Q10" s="56"/>
      <c r="R10" s="197"/>
      <c r="S10" s="196"/>
      <c r="T10" s="56"/>
      <c r="U10" s="59"/>
      <c r="V10" s="251">
        <f>P11+L11+D11+T11</f>
        <v>0</v>
      </c>
      <c r="W10" s="309"/>
      <c r="X10" s="236">
        <f>J10+J11+L10+N10+N11+P10+D10+B10+B11+R10+R11+T10</f>
        <v>0</v>
      </c>
      <c r="Y10" s="253">
        <f>K11+K10+M10+O11+O10+U10+E10+C10+C11+S10+S11+Q10</f>
        <v>0</v>
      </c>
      <c r="Z10" s="294"/>
      <c r="AA10" s="295"/>
      <c r="AB10" s="298"/>
      <c r="AD10" s="312"/>
      <c r="AE10" s="224"/>
      <c r="AF10" s="224"/>
      <c r="AG10" s="225"/>
    </row>
    <row r="11" spans="1:33" ht="15.75" thickBot="1" x14ac:dyDescent="0.3">
      <c r="A11" s="313"/>
      <c r="B11" s="74"/>
      <c r="C11" s="75"/>
      <c r="D11" s="226"/>
      <c r="E11" s="227"/>
      <c r="F11" s="318"/>
      <c r="G11" s="319"/>
      <c r="H11" s="319"/>
      <c r="I11" s="320"/>
      <c r="J11" s="189"/>
      <c r="K11" s="190"/>
      <c r="L11" s="287"/>
      <c r="M11" s="288"/>
      <c r="N11" s="189"/>
      <c r="O11" s="190"/>
      <c r="P11" s="323"/>
      <c r="Q11" s="324"/>
      <c r="R11" s="191"/>
      <c r="S11" s="190"/>
      <c r="T11" s="349"/>
      <c r="U11" s="350"/>
      <c r="V11" s="252"/>
      <c r="W11" s="322"/>
      <c r="X11" s="248"/>
      <c r="Y11" s="254"/>
      <c r="Z11" s="311"/>
      <c r="AA11" s="296"/>
      <c r="AB11" s="325"/>
      <c r="AD11" s="312"/>
      <c r="AE11" s="224"/>
      <c r="AF11" s="224"/>
      <c r="AG11" s="225"/>
    </row>
    <row r="12" spans="1:33" ht="16.5" thickTop="1" thickBot="1" x14ac:dyDescent="0.3">
      <c r="A12" s="228" t="s">
        <v>164</v>
      </c>
      <c r="B12" s="55">
        <f>K4</f>
        <v>8</v>
      </c>
      <c r="C12" s="52">
        <f>J4</f>
        <v>15</v>
      </c>
      <c r="D12" s="53">
        <f>M4</f>
        <v>0</v>
      </c>
      <c r="E12" s="54">
        <f>L4</f>
        <v>0</v>
      </c>
      <c r="F12" s="79">
        <f>K8</f>
        <v>6</v>
      </c>
      <c r="G12" s="80">
        <f>J8</f>
        <v>15</v>
      </c>
      <c r="H12" s="57"/>
      <c r="I12" s="56"/>
      <c r="J12" s="314"/>
      <c r="K12" s="315"/>
      <c r="L12" s="315"/>
      <c r="M12" s="316"/>
      <c r="N12" s="55">
        <v>12</v>
      </c>
      <c r="O12" s="52">
        <v>15</v>
      </c>
      <c r="P12" s="117"/>
      <c r="Q12" s="56"/>
      <c r="R12" s="120">
        <v>15</v>
      </c>
      <c r="S12" s="119">
        <v>0</v>
      </c>
      <c r="T12" s="56"/>
      <c r="U12" s="122"/>
      <c r="V12" s="251">
        <f>P13+H13+D13+T13</f>
        <v>5</v>
      </c>
      <c r="W12" s="321">
        <f>V12+V14</f>
        <v>5</v>
      </c>
      <c r="X12" s="236">
        <f>H12+F12+F13+D12+B12+B13+N12+N13+P12+R12+R13+T12</f>
        <v>79</v>
      </c>
      <c r="Y12" s="253">
        <f>I12+G12+G13+E12+C12+C13+O13+O12+U12+S12+S13+Q12</f>
        <v>90</v>
      </c>
      <c r="Z12" s="236">
        <f>X12+X14</f>
        <v>79</v>
      </c>
      <c r="AA12" s="253">
        <f>Y12+Y14</f>
        <v>90</v>
      </c>
      <c r="AB12" s="297" t="s">
        <v>183</v>
      </c>
      <c r="AD12" s="31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2</v>
      </c>
      <c r="AE12" s="22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224">
        <f t="shared" ref="AF12" si="2">AD12/AE12</f>
        <v>0.33333333333333331</v>
      </c>
      <c r="AG12" s="225">
        <f t="shared" ref="AG12" si="3">Z12/AA12</f>
        <v>0.87777777777777777</v>
      </c>
    </row>
    <row r="13" spans="1:33" ht="15.75" thickBot="1" x14ac:dyDescent="0.3">
      <c r="A13" s="244"/>
      <c r="B13" s="62">
        <f>K5</f>
        <v>1</v>
      </c>
      <c r="C13" s="63">
        <f>J5</f>
        <v>15</v>
      </c>
      <c r="D13" s="226">
        <f>IF(AND(B12=0,B13=0),0,1)*0+IF(AND(B12&gt;C12,B13&gt;C13),1,0)*2+IF(AND(B12&lt;C12,B13&lt;C13),1,0)*IF(AND(B12=0,B13=0),0,1)+IF(D12&gt;E12,1,0)*2+IF(D12&lt;E12,1,0)*1</f>
        <v>1</v>
      </c>
      <c r="E13" s="227"/>
      <c r="F13" s="82">
        <f>K9</f>
        <v>10</v>
      </c>
      <c r="G13" s="65">
        <f>J9</f>
        <v>15</v>
      </c>
      <c r="H13" s="287">
        <f>IF(AND(F12=0,F13=0),0,1)*0+IF(AND(F12&gt;G12,F13&gt;G13),1,0)*2+IF(AND(F12&lt;G12,F13&lt;G13),1,0)*IF(AND(F12=0,F13=0),0,1)+IF(H12&gt;I12,1,0)*2+IF(H12&lt;I12,1,0)*1</f>
        <v>1</v>
      </c>
      <c r="I13" s="288"/>
      <c r="J13" s="317"/>
      <c r="K13" s="303"/>
      <c r="L13" s="303"/>
      <c r="M13" s="304"/>
      <c r="N13" s="62">
        <v>12</v>
      </c>
      <c r="O13" s="63">
        <v>15</v>
      </c>
      <c r="P13" s="287">
        <f>IF(AND(N12=0,N13=0),0,1)*0+IF(AND(N12&gt;O12,N13&gt;O13),1,0)*2+IF(AND(N12&lt;O12,N13&lt;O13),1,0)*IF(AND(N12=0,N13=0),0,1)+IF(P12&gt;Q12,1,0)*2+IF(P12&lt;Q12,1,0)*1</f>
        <v>1</v>
      </c>
      <c r="Q13" s="288"/>
      <c r="R13" s="64">
        <v>15</v>
      </c>
      <c r="S13" s="63">
        <v>0</v>
      </c>
      <c r="T13" s="226">
        <f>IF(AND(R12=0,R13=0),0,1)*0+IF(AND(R12&gt;S12,R13&gt;S13),1,0)*2+IF(AND(R12&lt;S12,R13&lt;S13),1,0)*IF(AND(R12=0,R13=0),0,1)+IF(T12&gt;U12,1,0)*2+IF(T12&lt;U12,1,0)*1</f>
        <v>2</v>
      </c>
      <c r="U13" s="227"/>
      <c r="V13" s="252"/>
      <c r="W13" s="309"/>
      <c r="X13" s="248"/>
      <c r="Y13" s="254"/>
      <c r="Z13" s="294"/>
      <c r="AA13" s="295"/>
      <c r="AB13" s="298"/>
      <c r="AD13" s="312"/>
      <c r="AE13" s="224"/>
      <c r="AF13" s="224"/>
      <c r="AG13" s="225"/>
    </row>
    <row r="14" spans="1:33" ht="16.5" thickTop="1" thickBot="1" x14ac:dyDescent="0.3">
      <c r="A14" s="244"/>
      <c r="B14" s="70"/>
      <c r="C14" s="71"/>
      <c r="D14" s="72"/>
      <c r="E14" s="54"/>
      <c r="F14" s="198"/>
      <c r="G14" s="199"/>
      <c r="H14" s="192"/>
      <c r="I14" s="56"/>
      <c r="J14" s="317"/>
      <c r="K14" s="303"/>
      <c r="L14" s="303"/>
      <c r="M14" s="304"/>
      <c r="N14" s="70"/>
      <c r="O14" s="196"/>
      <c r="P14" s="188"/>
      <c r="Q14" s="56"/>
      <c r="R14" s="197"/>
      <c r="S14" s="196"/>
      <c r="T14" s="56"/>
      <c r="U14" s="59"/>
      <c r="V14" s="251">
        <f>P15+H15+D15+T15</f>
        <v>0</v>
      </c>
      <c r="W14" s="309"/>
      <c r="X14" s="236">
        <f>H14+F14+F15+D14+B14+B15+N14+N15+P14+R14+R15+T14</f>
        <v>0</v>
      </c>
      <c r="Y14" s="253">
        <f>I14+G14+G15+E14+C14+C15+O15+O14+U14+S14+S15+Q14</f>
        <v>0</v>
      </c>
      <c r="Z14" s="294"/>
      <c r="AA14" s="295"/>
      <c r="AB14" s="298"/>
      <c r="AD14" s="312"/>
      <c r="AE14" s="224"/>
      <c r="AF14" s="224"/>
      <c r="AG14" s="225"/>
    </row>
    <row r="15" spans="1:33" ht="15.75" thickBot="1" x14ac:dyDescent="0.3">
      <c r="A15" s="313"/>
      <c r="B15" s="76"/>
      <c r="C15" s="77"/>
      <c r="D15" s="226"/>
      <c r="E15" s="227"/>
      <c r="F15" s="190"/>
      <c r="G15" s="193"/>
      <c r="H15" s="287"/>
      <c r="I15" s="288"/>
      <c r="J15" s="318"/>
      <c r="K15" s="319"/>
      <c r="L15" s="319"/>
      <c r="M15" s="320"/>
      <c r="N15" s="189"/>
      <c r="O15" s="190"/>
      <c r="P15" s="287"/>
      <c r="Q15" s="288"/>
      <c r="R15" s="191"/>
      <c r="S15" s="190"/>
      <c r="T15" s="226"/>
      <c r="U15" s="227"/>
      <c r="V15" s="252"/>
      <c r="W15" s="322"/>
      <c r="X15" s="248"/>
      <c r="Y15" s="254"/>
      <c r="Z15" s="311"/>
      <c r="AA15" s="296"/>
      <c r="AB15" s="325"/>
      <c r="AD15" s="312"/>
      <c r="AE15" s="224"/>
      <c r="AF15" s="224"/>
      <c r="AG15" s="225"/>
    </row>
    <row r="16" spans="1:33" ht="16.5" thickTop="1" thickBot="1" x14ac:dyDescent="0.3">
      <c r="A16" s="228" t="s">
        <v>165</v>
      </c>
      <c r="B16" s="55">
        <f>O4</f>
        <v>15</v>
      </c>
      <c r="C16" s="52">
        <f>N4</f>
        <v>8</v>
      </c>
      <c r="D16" s="53">
        <f>Q4</f>
        <v>14</v>
      </c>
      <c r="E16" s="86">
        <f>P4</f>
        <v>12</v>
      </c>
      <c r="F16" s="79">
        <f>O8</f>
        <v>11</v>
      </c>
      <c r="G16" s="80">
        <f>N8</f>
        <v>15</v>
      </c>
      <c r="H16" s="57">
        <f>Q8</f>
        <v>6</v>
      </c>
      <c r="I16" s="81">
        <f>P8</f>
        <v>11</v>
      </c>
      <c r="J16" s="55">
        <f>O12</f>
        <v>15</v>
      </c>
      <c r="K16" s="52">
        <f>N12</f>
        <v>12</v>
      </c>
      <c r="L16" s="53"/>
      <c r="M16" s="86"/>
      <c r="N16" s="314"/>
      <c r="O16" s="315"/>
      <c r="P16" s="315"/>
      <c r="Q16" s="316"/>
      <c r="R16" s="87">
        <v>15</v>
      </c>
      <c r="S16" s="88">
        <v>0</v>
      </c>
      <c r="T16" s="89"/>
      <c r="U16" s="90"/>
      <c r="V16" s="251">
        <f>H17+D17+L17+T17</f>
        <v>7</v>
      </c>
      <c r="W16" s="321">
        <f>V16+V18</f>
        <v>7</v>
      </c>
      <c r="X16" s="236">
        <f>J16+J17+L16+B16+B17+D16+F16+F17+H16+R16+R17+T16</f>
        <v>133</v>
      </c>
      <c r="Y16" s="253">
        <f>K17+K16+M16+C17+C16+E16+I16+G16+G17+S16+S17+U16</f>
        <v>96</v>
      </c>
      <c r="Z16" s="236">
        <f>X16+X18</f>
        <v>133</v>
      </c>
      <c r="AA16" s="253">
        <f>Y16+Y18</f>
        <v>96</v>
      </c>
      <c r="AB16" s="297" t="s">
        <v>182</v>
      </c>
      <c r="AD16" s="31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7</v>
      </c>
      <c r="AE16" s="22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3</v>
      </c>
      <c r="AF16" s="224">
        <f t="shared" ref="AF16" si="4">AD16/AE16</f>
        <v>2.3333333333333335</v>
      </c>
      <c r="AG16" s="225">
        <f t="shared" ref="AG16" si="5">Z16/AA16</f>
        <v>1.3854166666666667</v>
      </c>
    </row>
    <row r="17" spans="1:33" ht="15.75" thickBot="1" x14ac:dyDescent="0.3">
      <c r="A17" s="244"/>
      <c r="B17" s="62">
        <f>O5</f>
        <v>12</v>
      </c>
      <c r="C17" s="63">
        <f>N5</f>
        <v>15</v>
      </c>
      <c r="D17" s="226">
        <f>IF(AND(B16=0,B17=0),0,1)*0+IF(AND(B16&gt;C16,B17&gt;C17),1,0)*2+IF(AND(B16&lt;C16,B17&lt;C17),1,0)*IF(AND(B16=0,B17=0),0,1)+IF(D16&gt;E16,1,0)*2+IF(D16&lt;E16,1,0)*1</f>
        <v>2</v>
      </c>
      <c r="E17" s="227"/>
      <c r="F17" s="63">
        <f>O9</f>
        <v>15</v>
      </c>
      <c r="G17" s="65">
        <f>N9</f>
        <v>11</v>
      </c>
      <c r="H17" s="287">
        <f>IF(AND(F16=0,F17=0),0,1)*0+IF(AND(F16&gt;G16,F17&gt;G17),1,0)*2+IF(AND(F16&lt;G16,F17&lt;G17),1,0)*IF(AND(F16=0,F17=0),0,1)+IF(H16&gt;I16,1,0)*2+IF(H16&lt;I16,1,0)*1</f>
        <v>1</v>
      </c>
      <c r="I17" s="288"/>
      <c r="J17" s="62">
        <f>O13</f>
        <v>15</v>
      </c>
      <c r="K17" s="63">
        <f>N13</f>
        <v>12</v>
      </c>
      <c r="L17" s="287">
        <f>IF(AND(J16=0,J17=0),0,1)*0+IF(AND(J16&gt;K16,J17&gt;K17),1,0)*2+IF(AND(J16&lt;K16,J17&lt;K17),1,0)*IF(AND(J16=0,J17=0),0,1)+IF(L16&gt;M16,1,0)*2+IF(L16&lt;M16,1,0)*1</f>
        <v>2</v>
      </c>
      <c r="M17" s="288"/>
      <c r="N17" s="317"/>
      <c r="O17" s="303"/>
      <c r="P17" s="303"/>
      <c r="Q17" s="304"/>
      <c r="R17" s="91">
        <v>15</v>
      </c>
      <c r="S17" s="92">
        <v>0</v>
      </c>
      <c r="T17" s="226">
        <f>IF(AND(R16=0,R17=0),0,1)*0+IF(AND(R16&gt;S16,R17&gt;S17),1,0)*2+IF(AND(R16&lt;S16,R17&lt;S17),1,0)*IF(AND(R16=0,R17=0),0,1)+IF(T16&gt;U16,1,0)*2+IF(T16&lt;U16,1,0)*1</f>
        <v>2</v>
      </c>
      <c r="U17" s="227"/>
      <c r="V17" s="252"/>
      <c r="W17" s="309"/>
      <c r="X17" s="248"/>
      <c r="Y17" s="254"/>
      <c r="Z17" s="294"/>
      <c r="AA17" s="295"/>
      <c r="AB17" s="298"/>
      <c r="AD17" s="312"/>
      <c r="AE17" s="224"/>
      <c r="AF17" s="224"/>
      <c r="AG17" s="225"/>
    </row>
    <row r="18" spans="1:33" ht="16.5" thickTop="1" thickBot="1" x14ac:dyDescent="0.3">
      <c r="A18" s="244"/>
      <c r="B18" s="70"/>
      <c r="C18" s="71"/>
      <c r="D18" s="93"/>
      <c r="E18" s="54"/>
      <c r="F18" s="198"/>
      <c r="G18" s="199"/>
      <c r="H18" s="94"/>
      <c r="I18" s="56"/>
      <c r="J18" s="70"/>
      <c r="K18" s="196"/>
      <c r="L18" s="93"/>
      <c r="M18" s="54"/>
      <c r="N18" s="317"/>
      <c r="O18" s="303"/>
      <c r="P18" s="303"/>
      <c r="Q18" s="304"/>
      <c r="R18" s="200"/>
      <c r="S18" s="201"/>
      <c r="T18" s="97"/>
      <c r="U18" s="98"/>
      <c r="V18" s="251">
        <f>D19+H19+L19+T19</f>
        <v>0</v>
      </c>
      <c r="W18" s="309"/>
      <c r="X18" s="236">
        <f>F19+J19+R18+R19+T18+J18+L18+B18+D18+F18+H18+B19</f>
        <v>0</v>
      </c>
      <c r="Y18" s="253">
        <f>K18+M18+C18+E18+I18+G18+C19+G19+K19+S18+S19+U18</f>
        <v>0</v>
      </c>
      <c r="Z18" s="294"/>
      <c r="AA18" s="295"/>
      <c r="AB18" s="298"/>
      <c r="AD18" s="312"/>
      <c r="AE18" s="224"/>
      <c r="AF18" s="224"/>
      <c r="AG18" s="225"/>
    </row>
    <row r="19" spans="1:33" ht="15.75" thickBot="1" x14ac:dyDescent="0.3">
      <c r="A19" s="313"/>
      <c r="B19" s="76"/>
      <c r="C19" s="77"/>
      <c r="D19" s="226"/>
      <c r="E19" s="227"/>
      <c r="F19" s="190"/>
      <c r="G19" s="193"/>
      <c r="H19" s="323"/>
      <c r="I19" s="324"/>
      <c r="J19" s="189"/>
      <c r="K19" s="190"/>
      <c r="L19" s="323"/>
      <c r="M19" s="324"/>
      <c r="N19" s="318"/>
      <c r="O19" s="319"/>
      <c r="P19" s="319"/>
      <c r="Q19" s="320"/>
      <c r="R19" s="194"/>
      <c r="S19" s="195"/>
      <c r="T19" s="226"/>
      <c r="U19" s="227"/>
      <c r="V19" s="308"/>
      <c r="W19" s="322"/>
      <c r="X19" s="311"/>
      <c r="Y19" s="296"/>
      <c r="Z19" s="311"/>
      <c r="AA19" s="296"/>
      <c r="AB19" s="325"/>
      <c r="AD19" s="312"/>
      <c r="AE19" s="224"/>
      <c r="AF19" s="224"/>
      <c r="AG19" s="225"/>
    </row>
    <row r="20" spans="1:33" ht="16.5" thickTop="1" thickBot="1" x14ac:dyDescent="0.3">
      <c r="A20" s="228" t="s">
        <v>178</v>
      </c>
      <c r="B20" s="55">
        <f>S4</f>
        <v>0</v>
      </c>
      <c r="C20" s="101">
        <f>R4</f>
        <v>15</v>
      </c>
      <c r="D20" s="57"/>
      <c r="E20" s="86"/>
      <c r="F20" s="79">
        <f>S8</f>
        <v>0</v>
      </c>
      <c r="G20" s="80">
        <f>R8</f>
        <v>15</v>
      </c>
      <c r="H20" s="121"/>
      <c r="I20" s="56"/>
      <c r="J20" s="118">
        <f>S12</f>
        <v>0</v>
      </c>
      <c r="K20" s="123">
        <f>R12</f>
        <v>15</v>
      </c>
      <c r="L20" s="121"/>
      <c r="M20" s="54"/>
      <c r="N20" s="87">
        <f>S16</f>
        <v>0</v>
      </c>
      <c r="O20" s="102">
        <f>R16</f>
        <v>15</v>
      </c>
      <c r="P20" s="49"/>
      <c r="Q20" s="69"/>
      <c r="R20" s="302"/>
      <c r="S20" s="303"/>
      <c r="T20" s="303"/>
      <c r="U20" s="304"/>
      <c r="V20" s="347">
        <f>P21+L21+H21+D21</f>
        <v>0</v>
      </c>
      <c r="W20" s="354">
        <f>V20+V22</f>
        <v>0</v>
      </c>
      <c r="X20" s="345">
        <f>P20+N20+N21+L20+J20+J21+H20+F20+F21+D20+B20+B21</f>
        <v>0</v>
      </c>
      <c r="Y20" s="357">
        <f>Q20+O20+O21+M20+K20+K21+I20+G20+G21+E20+C20+C21</f>
        <v>120</v>
      </c>
      <c r="Z20" s="360">
        <f>X20+X22</f>
        <v>0</v>
      </c>
      <c r="AA20" s="295">
        <f>Y20+Y22</f>
        <v>120</v>
      </c>
      <c r="AB20" s="297"/>
      <c r="AD20" s="30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224">
        <f t="shared" ref="AF20" si="6">AD20/AE20</f>
        <v>0</v>
      </c>
      <c r="AG20" s="225">
        <f t="shared" ref="AG20" si="7">Z20/AA20</f>
        <v>0</v>
      </c>
    </row>
    <row r="21" spans="1:33" ht="15.75" thickBot="1" x14ac:dyDescent="0.3">
      <c r="A21" s="244"/>
      <c r="B21" s="62">
        <f>S5</f>
        <v>0</v>
      </c>
      <c r="C21" s="63">
        <f>R5</f>
        <v>15</v>
      </c>
      <c r="D21" s="226">
        <f>IF(AND(B20=0,B21=0),0,1)*0+IF(AND(B20&gt;C20,B21&gt;C21),1,0)*2+IF(AND(B20&lt;C20,B21&lt;C21),1,0)*IF(AND(B20=0,B21=0),0,1)+IF(D20&gt;E20,1,0)*2+IF(D20&lt;E20,1,0)*1</f>
        <v>0</v>
      </c>
      <c r="E21" s="227"/>
      <c r="F21" s="63">
        <f>S9</f>
        <v>0</v>
      </c>
      <c r="G21" s="65">
        <f>R9</f>
        <v>15</v>
      </c>
      <c r="H21" s="226">
        <f>IF(AND(F20=0,F21=0),0,1)*0+IF(AND(F20&gt;G20,F21&gt;G21),1,0)*2+IF(AND(F20&lt;G20,F21&lt;G21),1,0)*IF(AND(F20=0,F21=0),0,1)+IF(H20&gt;I20,1,0)*2+IF(H20&lt;I20,1,0)*1</f>
        <v>0</v>
      </c>
      <c r="I21" s="227"/>
      <c r="J21" s="62">
        <f>S13</f>
        <v>0</v>
      </c>
      <c r="K21" s="63">
        <f>R13</f>
        <v>15</v>
      </c>
      <c r="L21" s="226">
        <f>IF(AND(J20=0,J21=0),0,1)*0+IF(AND(J20&gt;K20,J21&gt;K21),1,0)*2+IF(AND(J20&lt;K20,J21&lt;K21),1,0)*IF(AND(J20=0,J21=0),0,1)+IF(L20&gt;M20,1,0)*2+IF(L20&lt;M20,1,0)*1</f>
        <v>0</v>
      </c>
      <c r="M21" s="227"/>
      <c r="N21" s="91">
        <f>S17</f>
        <v>0</v>
      </c>
      <c r="O21" s="92">
        <f>R17</f>
        <v>15</v>
      </c>
      <c r="P21" s="226">
        <f>IF(AND(N20=0,N21=0),0,1)*0+IF(AND(N20&gt;O20,N21&gt;O21),1,0)*2+IF(AND(N20&lt;O20,N21&lt;O21),1,0)*IF(AND(N20=0,N21=0),0,1)+IF(P20&gt;Q20,1,0)*2+IF(P20&lt;Q20,1,0)*1</f>
        <v>0</v>
      </c>
      <c r="Q21" s="227"/>
      <c r="R21" s="302"/>
      <c r="S21" s="303"/>
      <c r="T21" s="303"/>
      <c r="U21" s="304"/>
      <c r="V21" s="353"/>
      <c r="W21" s="354"/>
      <c r="X21" s="356"/>
      <c r="Y21" s="358"/>
      <c r="Z21" s="360"/>
      <c r="AA21" s="295"/>
      <c r="AB21" s="298"/>
      <c r="AD21" s="300"/>
      <c r="AE21" s="224"/>
      <c r="AF21" s="224"/>
      <c r="AG21" s="225"/>
    </row>
    <row r="22" spans="1:33" ht="15.75" thickBot="1" x14ac:dyDescent="0.3">
      <c r="A22" s="244"/>
      <c r="B22" s="70"/>
      <c r="C22" s="71"/>
      <c r="D22" s="84"/>
      <c r="E22" s="54"/>
      <c r="F22" s="58"/>
      <c r="G22" s="83"/>
      <c r="H22" s="84"/>
      <c r="I22" s="56"/>
      <c r="J22" s="70"/>
      <c r="K22" s="103"/>
      <c r="L22" s="84"/>
      <c r="M22" s="54"/>
      <c r="N22" s="95"/>
      <c r="O22" s="104"/>
      <c r="P22" s="68"/>
      <c r="Q22" s="69"/>
      <c r="R22" s="302"/>
      <c r="S22" s="303"/>
      <c r="T22" s="303"/>
      <c r="U22" s="304"/>
      <c r="V22" s="359"/>
      <c r="W22" s="354"/>
      <c r="X22" s="360"/>
      <c r="Y22" s="361"/>
      <c r="Z22" s="360"/>
      <c r="AA22" s="295"/>
      <c r="AB22" s="298"/>
      <c r="AD22" s="300"/>
      <c r="AE22" s="224"/>
      <c r="AF22" s="224"/>
      <c r="AG22" s="225"/>
    </row>
    <row r="23" spans="1:33" ht="15.75" thickBot="1" x14ac:dyDescent="0.3">
      <c r="A23" s="229"/>
      <c r="B23" s="105"/>
      <c r="C23" s="106"/>
      <c r="D23" s="242"/>
      <c r="E23" s="243"/>
      <c r="F23" s="106"/>
      <c r="G23" s="107"/>
      <c r="H23" s="242"/>
      <c r="I23" s="243"/>
      <c r="J23" s="105"/>
      <c r="K23" s="106"/>
      <c r="L23" s="242"/>
      <c r="M23" s="243"/>
      <c r="N23" s="108"/>
      <c r="O23" s="109"/>
      <c r="P23" s="242"/>
      <c r="Q23" s="243"/>
      <c r="R23" s="305"/>
      <c r="S23" s="306"/>
      <c r="T23" s="306"/>
      <c r="U23" s="307"/>
      <c r="V23" s="351"/>
      <c r="W23" s="355"/>
      <c r="X23" s="352"/>
      <c r="Y23" s="362"/>
      <c r="Z23" s="352"/>
      <c r="AA23" s="271"/>
      <c r="AB23" s="299"/>
      <c r="AD23" s="301"/>
      <c r="AE23" s="240"/>
      <c r="AF23" s="240"/>
      <c r="AG23" s="241"/>
    </row>
    <row r="24" spans="1:33" ht="15.75" thickTop="1" x14ac:dyDescent="0.25"/>
    <row r="26" spans="1:33" x14ac:dyDescent="0.25">
      <c r="A26" t="s">
        <v>10</v>
      </c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D12:AD15"/>
    <mergeCell ref="A12:A15"/>
    <mergeCell ref="AG12:AG15"/>
    <mergeCell ref="D13:E13"/>
    <mergeCell ref="H13:I13"/>
    <mergeCell ref="P13:Q13"/>
    <mergeCell ref="T13:U13"/>
    <mergeCell ref="V14:V15"/>
    <mergeCell ref="X14:X15"/>
    <mergeCell ref="W12:W15"/>
    <mergeCell ref="X12:X13"/>
    <mergeCell ref="Y12:Y13"/>
    <mergeCell ref="Z12:Z15"/>
    <mergeCell ref="AA12:AA15"/>
    <mergeCell ref="AB12:AB15"/>
    <mergeCell ref="Y14:Y15"/>
    <mergeCell ref="J12:M15"/>
    <mergeCell ref="V12:V13"/>
    <mergeCell ref="D15:E15"/>
    <mergeCell ref="H15:I15"/>
    <mergeCell ref="P15:Q15"/>
    <mergeCell ref="T15:U15"/>
    <mergeCell ref="AE12:AE15"/>
    <mergeCell ref="AF12:AF15"/>
    <mergeCell ref="A8:A11"/>
    <mergeCell ref="F8:I11"/>
    <mergeCell ref="V8:V9"/>
    <mergeCell ref="W8:W11"/>
    <mergeCell ref="X8:X9"/>
    <mergeCell ref="AF8:AF11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Y8:Y9"/>
    <mergeCell ref="Z8:Z11"/>
    <mergeCell ref="AA8:AA11"/>
    <mergeCell ref="AB8:AB11"/>
    <mergeCell ref="AD8:AD11"/>
    <mergeCell ref="AE8:AE11"/>
    <mergeCell ref="L11:M11"/>
    <mergeCell ref="P11:Q11"/>
    <mergeCell ref="T11:U11"/>
    <mergeCell ref="AB4:AB7"/>
    <mergeCell ref="AD4:AD7"/>
    <mergeCell ref="AE4:AE7"/>
    <mergeCell ref="AF4:AF7"/>
    <mergeCell ref="AG4:AG7"/>
    <mergeCell ref="H5:I5"/>
    <mergeCell ref="L5:M5"/>
    <mergeCell ref="P5:Q5"/>
    <mergeCell ref="T5:U5"/>
    <mergeCell ref="V6:V7"/>
    <mergeCell ref="Y6:Y7"/>
    <mergeCell ref="H7:I7"/>
    <mergeCell ref="L7:M7"/>
    <mergeCell ref="P7:Q7"/>
    <mergeCell ref="T7:U7"/>
    <mergeCell ref="A4:A7"/>
    <mergeCell ref="B4:E7"/>
    <mergeCell ref="V4:V5"/>
    <mergeCell ref="W4:W7"/>
    <mergeCell ref="X4:X5"/>
    <mergeCell ref="Y4:Y5"/>
    <mergeCell ref="Z4:Z7"/>
    <mergeCell ref="AA4:AA7"/>
    <mergeCell ref="X6:X7"/>
    <mergeCell ref="A1:X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U15" sqref="U15"/>
    </sheetView>
  </sheetViews>
  <sheetFormatPr defaultRowHeight="15" x14ac:dyDescent="0.25"/>
  <cols>
    <col min="1" max="1" width="19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5703125" customWidth="1"/>
    <col min="17" max="17" width="3.5703125" customWidth="1"/>
    <col min="18" max="18" width="7.42578125" customWidth="1"/>
    <col min="19" max="19" width="5.42578125" customWidth="1"/>
    <col min="20" max="20" width="6" customWidth="1"/>
    <col min="21" max="21" width="7.42578125" customWidth="1"/>
    <col min="22" max="22" width="11.28515625" customWidth="1"/>
    <col min="23" max="23" width="8.5703125" customWidth="1"/>
    <col min="24" max="24" width="9.85546875" customWidth="1"/>
    <col min="25" max="25" width="9.7109375" customWidth="1"/>
    <col min="26" max="26" width="9.42578125" customWidth="1"/>
    <col min="27" max="27" width="10.28515625" customWidth="1"/>
    <col min="28" max="28" width="9.5703125" customWidth="1"/>
  </cols>
  <sheetData>
    <row r="1" spans="1:26" ht="46.5" customHeight="1" x14ac:dyDescent="0.25">
      <c r="A1" s="264" t="s">
        <v>111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49.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228" t="s">
        <v>92</v>
      </c>
      <c r="B4" s="257"/>
      <c r="C4" s="258"/>
      <c r="D4" s="258"/>
      <c r="E4" s="259"/>
      <c r="F4" s="131">
        <v>15</v>
      </c>
      <c r="G4" s="132">
        <v>10</v>
      </c>
      <c r="H4" s="133"/>
      <c r="I4" s="134"/>
      <c r="J4" s="131">
        <v>15</v>
      </c>
      <c r="K4" s="135">
        <v>8</v>
      </c>
      <c r="L4" s="133"/>
      <c r="M4" s="136"/>
      <c r="N4" s="131">
        <v>15</v>
      </c>
      <c r="O4" s="135">
        <v>5</v>
      </c>
      <c r="P4" s="133"/>
      <c r="Q4" s="136"/>
      <c r="R4" s="251">
        <f>P5+L5+H5</f>
        <v>6</v>
      </c>
      <c r="S4" s="236">
        <f>J4+J5+L4+N4+N5+P4+H4+F4+F5</f>
        <v>90</v>
      </c>
      <c r="T4" s="253">
        <f>K5+K4+M4+O5+O4+Q4+I4+G4+G5</f>
        <v>53</v>
      </c>
      <c r="U4" s="255" t="s">
        <v>180</v>
      </c>
      <c r="W4" s="238">
        <f>IF(F4&gt;G4,1,0)+IF(F5&gt;G5,1,0)+IF(H4&gt;I4,1,0)+IF(J4&gt;K4,1,0)+IF(J5&gt;K5,1,0)+IF(L4&gt;M4,1,0)+IF(N4&gt;O4,1,0)+IF(N5&gt;O5,1,0)+IF(P4&gt;Q4,1,0)</f>
        <v>6</v>
      </c>
      <c r="X4" s="224">
        <f>IF(F4&lt;G4,1,0)+IF(F5&lt;G5,1,0)+IF(H4&lt;I4,1,0)+IF(J4&lt;K4,1,0)+IF(J5&lt;K5,1,0)+IF(L4&lt;M4,1,0)+IF(N4&lt;O4,1,0)+IF(N5&lt;O5,1,0)+IF(P4&lt;Q4,1,0)</f>
        <v>0</v>
      </c>
      <c r="Y4" s="224" t="e">
        <f>W4/X4</f>
        <v>#DIV/0!</v>
      </c>
      <c r="Z4" s="225">
        <f>S4/T4</f>
        <v>1.6981132075471699</v>
      </c>
    </row>
    <row r="5" spans="1:26" ht="15.75" customHeight="1" thickBot="1" x14ac:dyDescent="0.3">
      <c r="A5" s="244"/>
      <c r="B5" s="260"/>
      <c r="C5" s="261"/>
      <c r="D5" s="261"/>
      <c r="E5" s="262"/>
      <c r="F5" s="137">
        <v>15</v>
      </c>
      <c r="G5" s="138">
        <v>10</v>
      </c>
      <c r="H5" s="273">
        <f>IF(AND(F4=0,F5=0),0,1)*0+IF(AND(F4&gt;G4,F5&gt;G5),1,0)*2+IF(AND(F4&lt;G4,F5&lt;G5),1,0)*IF(AND(F4=0,F5=0),0,1)+IF(H4&gt;I4,1,0)*2+IF(H4&lt;I4,1,0)*1</f>
        <v>2</v>
      </c>
      <c r="I5" s="273"/>
      <c r="J5" s="137">
        <v>15</v>
      </c>
      <c r="K5" s="138">
        <v>13</v>
      </c>
      <c r="L5" s="273">
        <f>IF(AND(J4=0,J5=0),0,1)*0+IF(AND(J4&gt;K4,J5&gt;K5),1,0)*2+IF(AND(J4&lt;K4,J5&lt;K5),1,0)*IF(AND(J4=0,J5=0),0,1)+IF(L4&gt;M4,1,0)*2+IF(L4&lt;M4,1,0)*1</f>
        <v>2</v>
      </c>
      <c r="M5" s="273"/>
      <c r="N5" s="137">
        <v>15</v>
      </c>
      <c r="O5" s="138">
        <v>7</v>
      </c>
      <c r="P5" s="273">
        <f>IF(AND(N4=0,N5=0),0,1)*0+IF(AND(N4&gt;O4,N5&gt;O5),1,0)*2+IF(AND(N4&lt;O4,N5&lt;O5),1,0)*IF(AND(N4=0,N5=0),0,1)+IF(P4&gt;Q4,1,0)*2+IF(P4&lt;Q4,1,0)*1</f>
        <v>2</v>
      </c>
      <c r="Q5" s="273"/>
      <c r="R5" s="252"/>
      <c r="S5" s="248"/>
      <c r="T5" s="254"/>
      <c r="U5" s="256"/>
      <c r="W5" s="249"/>
      <c r="X5" s="224"/>
      <c r="Y5" s="224"/>
      <c r="Z5" s="225"/>
    </row>
    <row r="6" spans="1:26" ht="16.5" customHeight="1" thickTop="1" thickBot="1" x14ac:dyDescent="0.3">
      <c r="A6" s="228" t="s">
        <v>88</v>
      </c>
      <c r="B6" s="3">
        <f>G4</f>
        <v>10</v>
      </c>
      <c r="C6" s="4">
        <f>F4</f>
        <v>15</v>
      </c>
      <c r="D6" s="5">
        <f>I4</f>
        <v>0</v>
      </c>
      <c r="E6" s="6">
        <f>H4</f>
        <v>0</v>
      </c>
      <c r="F6" s="276"/>
      <c r="G6" s="276"/>
      <c r="H6" s="276"/>
      <c r="I6" s="276"/>
      <c r="J6" s="139">
        <v>18</v>
      </c>
      <c r="K6" s="140">
        <v>16</v>
      </c>
      <c r="L6" s="141">
        <v>8</v>
      </c>
      <c r="M6" s="142">
        <v>11</v>
      </c>
      <c r="N6" s="143">
        <v>11</v>
      </c>
      <c r="O6" s="140">
        <v>15</v>
      </c>
      <c r="P6" s="144">
        <v>11</v>
      </c>
      <c r="Q6" s="142">
        <v>9</v>
      </c>
      <c r="R6" s="251">
        <f>P7+L7+D7</f>
        <v>4</v>
      </c>
      <c r="S6" s="236">
        <f>J6+J7+L6+N6+N7+P6+D6+B6+B7</f>
        <v>91</v>
      </c>
      <c r="T6" s="253">
        <f>K7+K6+M6+O7+O6+Q6+E6+C6+C7</f>
        <v>107</v>
      </c>
      <c r="U6" s="255" t="s">
        <v>182</v>
      </c>
      <c r="W6" s="238">
        <f>IF(B6&gt;C6,1,0)+IF(B7&gt;C7,1,0)+IF(D6&gt;E6,1,0)+IF(J6&gt;K6,1,0)+IF(J7&gt;K7,1,0)+IF(L6&gt;M6,1,0)+IF(N6&gt;O6,1,0)+IF(N7&gt;O7,1,0)+IF(P6&gt;Q6,1,0)</f>
        <v>3</v>
      </c>
      <c r="X6" s="224">
        <f>IF(B6&lt;C6,1,0)+IF(B7&lt;C7,1,0)+IF(D6&lt;E6,1,0)+IF(J6&lt;K6,1,0)+IF(J7&lt;K7,1,0)+IF(L6&lt;M6,1,0)+IF(N6&lt;O6,1,0)+IF(N7&lt;O7,1,0)+IF(P6&lt;Q6,1,0)</f>
        <v>5</v>
      </c>
      <c r="Y6" s="224">
        <f t="shared" ref="Y6" si="0">W6/X6</f>
        <v>0.6</v>
      </c>
      <c r="Z6" s="225">
        <f t="shared" ref="Z6" si="1">S6/T6</f>
        <v>0.85046728971962615</v>
      </c>
    </row>
    <row r="7" spans="1:26" ht="15.75" customHeight="1" thickTop="1" thickBot="1" x14ac:dyDescent="0.3">
      <c r="A7" s="244"/>
      <c r="B7" s="11">
        <f>G5</f>
        <v>10</v>
      </c>
      <c r="C7" s="12">
        <f>F5</f>
        <v>15</v>
      </c>
      <c r="D7" s="226">
        <f>IF(AND(B6=0,B7=0),0,1)*0+IF(AND(B6&gt;C6,B7&gt;C7),1,0)*2+IF(AND(B6&lt;C6,B7&lt;C7),1,0)*IF(AND(B6=0,B7=0),0,1)+IF(D6&gt;E6,1,0)*2+IF(D6&lt;E6,1,0)*1</f>
        <v>1</v>
      </c>
      <c r="E7" s="227"/>
      <c r="F7" s="276"/>
      <c r="G7" s="276"/>
      <c r="H7" s="276"/>
      <c r="I7" s="276"/>
      <c r="J7" s="145">
        <v>8</v>
      </c>
      <c r="K7" s="146">
        <v>15</v>
      </c>
      <c r="L7" s="273">
        <f>IF(AND(J6=0,J7=0),0,1)*0+IF(AND(J6&gt;K6,J7&gt;K7),1,0)*2+IF(AND(J6&lt;K6,J7&lt;K7),1,0)*IF(AND(J6=0,J7=0),0,1)+IF(L6&gt;M6,1,0)*2+IF(L6&lt;M6,1,0)*1</f>
        <v>1</v>
      </c>
      <c r="M7" s="273"/>
      <c r="N7" s="145">
        <v>15</v>
      </c>
      <c r="O7" s="146">
        <v>11</v>
      </c>
      <c r="P7" s="273">
        <f>IF(AND(N6=0,N7=0),0,1)*0+IF(AND(N6&gt;O6,N7&gt;O7),1,0)*2+IF(AND(N6&lt;O6,N7&lt;O7),1,0)*IF(AND(N6=0,N7=0),0,1)+IF(P6&gt;Q6,1,0)*2+IF(P6&lt;Q6,1,0)*1</f>
        <v>2</v>
      </c>
      <c r="Q7" s="273"/>
      <c r="R7" s="252"/>
      <c r="S7" s="248"/>
      <c r="T7" s="254"/>
      <c r="U7" s="256"/>
      <c r="W7" s="249"/>
      <c r="X7" s="224"/>
      <c r="Y7" s="224"/>
      <c r="Z7" s="225"/>
    </row>
    <row r="8" spans="1:26" ht="16.5" customHeight="1" thickTop="1" thickBot="1" x14ac:dyDescent="0.3">
      <c r="A8" s="228" t="s">
        <v>141</v>
      </c>
      <c r="B8" s="7">
        <f>K4</f>
        <v>8</v>
      </c>
      <c r="C8" s="15">
        <f>J4</f>
        <v>15</v>
      </c>
      <c r="D8" s="16">
        <f>M4</f>
        <v>0</v>
      </c>
      <c r="E8" s="128">
        <f>L4</f>
        <v>0</v>
      </c>
      <c r="F8" s="147">
        <f>K6</f>
        <v>16</v>
      </c>
      <c r="G8" s="148">
        <f>J6</f>
        <v>18</v>
      </c>
      <c r="H8" s="149">
        <f>M6</f>
        <v>11</v>
      </c>
      <c r="I8" s="150">
        <f>L6</f>
        <v>8</v>
      </c>
      <c r="J8" s="276"/>
      <c r="K8" s="276"/>
      <c r="L8" s="276"/>
      <c r="M8" s="276"/>
      <c r="N8" s="143">
        <v>6</v>
      </c>
      <c r="O8" s="140">
        <v>15</v>
      </c>
      <c r="P8" s="141"/>
      <c r="Q8" s="142"/>
      <c r="R8" s="251">
        <f>P9+H9+D9</f>
        <v>4</v>
      </c>
      <c r="S8" s="236">
        <f>H8+F8+F9+D8+B8+B9+N8+N9+P8</f>
        <v>82</v>
      </c>
      <c r="T8" s="253">
        <f>I8+G8+G9+E8+C8+C9+O9+O8+Q8</f>
        <v>94</v>
      </c>
      <c r="U8" s="255" t="s">
        <v>183</v>
      </c>
      <c r="W8" s="238">
        <f>IF(B8&gt;C8,1,0)+IF(B9&gt;C9,1,0)+IF(D8&gt;E8,1,0)+IF(F8&gt;G8,1,0)+IF(F9&gt;G9,1,0)+IF(H8&gt;I8,1,0)+IF(N8&gt;O8,1,0)+IF(N9&gt;O9,1,0)+IF(P8&gt;Q8,1,0)</f>
        <v>2</v>
      </c>
      <c r="X8" s="224">
        <f>IF(B8&lt;C8,1,0)+IF(B9&lt;C9,1,0)+IF(D8&lt;E8,1,0)+IF(F8&lt;G8,1,0)+IF(F9&lt;G9,1,0)+IF(H8&lt;I8,1,0)+IF(N8&lt;O8,1,0)+IF(N9&lt;O9,1,0)+IF(P8&lt;Q8,1,0)</f>
        <v>5</v>
      </c>
      <c r="Y8" s="224">
        <f t="shared" ref="Y8" si="2">W8/X8</f>
        <v>0.4</v>
      </c>
      <c r="Z8" s="225">
        <f t="shared" ref="Z8" si="3">S8/T8</f>
        <v>0.87234042553191493</v>
      </c>
    </row>
    <row r="9" spans="1:26" ht="15.75" customHeight="1" thickTop="1" thickBot="1" x14ac:dyDescent="0.3">
      <c r="A9" s="244"/>
      <c r="B9" s="20">
        <f>K5</f>
        <v>13</v>
      </c>
      <c r="C9" s="21">
        <f>J5</f>
        <v>15</v>
      </c>
      <c r="D9" s="226">
        <f>IF(AND(B8=0,B9=0),0,1)*0+IF(AND(B8&gt;C8,B9&gt;C9),1,0)*2+IF(AND(B8&lt;C8,B9&lt;C9),1,0)*IF(AND(B8=0,B9=0),0,1)+IF(D8&gt;E8,1,0)*2+IF(D8&lt;E8,1,0)*1</f>
        <v>1</v>
      </c>
      <c r="E9" s="227"/>
      <c r="F9" s="151">
        <f>K7</f>
        <v>15</v>
      </c>
      <c r="G9" s="152">
        <f>J7</f>
        <v>8</v>
      </c>
      <c r="H9" s="273">
        <f>IF(AND(F8=0,F9=0),0,1)*0+IF(AND(F8&gt;G8,F9&gt;G9),1,0)*2+IF(AND(F8&lt;G8,F9&lt;G9),1,0)*IF(AND(F8=0,F9=0),0,1)+IF(H8&gt;I8,1,0)*2+IF(H8&lt;I8,1,0)*1</f>
        <v>2</v>
      </c>
      <c r="I9" s="273"/>
      <c r="J9" s="276"/>
      <c r="K9" s="276"/>
      <c r="L9" s="276"/>
      <c r="M9" s="276"/>
      <c r="N9" s="145">
        <v>13</v>
      </c>
      <c r="O9" s="146">
        <v>15</v>
      </c>
      <c r="P9" s="273">
        <f>IF(AND(N8=0,N9=0),0,1)*0+IF(AND(N8&gt;O8,N9&gt;O9),1,0)*2+IF(AND(N8&lt;O8,N9&lt;O9),1,0)*IF(AND(N8=0,N9=0),0,1)+IF(P8&gt;Q8,1,0)*2+IF(P8&lt;Q8,1,0)*1</f>
        <v>1</v>
      </c>
      <c r="Q9" s="273"/>
      <c r="R9" s="252"/>
      <c r="S9" s="248"/>
      <c r="T9" s="254"/>
      <c r="U9" s="256"/>
      <c r="W9" s="249"/>
      <c r="X9" s="224"/>
      <c r="Y9" s="224"/>
      <c r="Z9" s="225"/>
    </row>
    <row r="10" spans="1:26" ht="16.5" customHeight="1" thickTop="1" thickBot="1" x14ac:dyDescent="0.3">
      <c r="A10" s="228" t="s">
        <v>100</v>
      </c>
      <c r="B10" s="7">
        <f>O4</f>
        <v>5</v>
      </c>
      <c r="C10" s="15">
        <f>N4</f>
        <v>15</v>
      </c>
      <c r="D10" s="16">
        <f>Q4</f>
        <v>0</v>
      </c>
      <c r="E10" s="128">
        <f>P4</f>
        <v>0</v>
      </c>
      <c r="F10" s="147">
        <f>O6</f>
        <v>15</v>
      </c>
      <c r="G10" s="148">
        <f>N6</f>
        <v>11</v>
      </c>
      <c r="H10" s="149">
        <f>Q6</f>
        <v>9</v>
      </c>
      <c r="I10" s="150">
        <f>P6</f>
        <v>11</v>
      </c>
      <c r="J10" s="143">
        <f>O8</f>
        <v>15</v>
      </c>
      <c r="K10" s="140">
        <f>N8</f>
        <v>6</v>
      </c>
      <c r="L10" s="141">
        <f>Q8</f>
        <v>0</v>
      </c>
      <c r="M10" s="142">
        <f>P8</f>
        <v>0</v>
      </c>
      <c r="N10" s="274"/>
      <c r="O10" s="274"/>
      <c r="P10" s="274"/>
      <c r="Q10" s="274"/>
      <c r="R10" s="251">
        <f>H11+D11+L11</f>
        <v>4</v>
      </c>
      <c r="S10" s="236">
        <f>J10+J11+L10+B10+B11+D10+F10+F11+H10</f>
        <v>77</v>
      </c>
      <c r="T10" s="253">
        <f>K11+K10+M10+C11+C10+E10+I10+G10+G11</f>
        <v>86</v>
      </c>
      <c r="U10" s="255" t="s">
        <v>181</v>
      </c>
      <c r="W10" s="238">
        <f>IF(B10&gt;C10,1,0)+IF(B11&gt;C11,1,0)+IF(D10&gt;E10,1,0)+IF(F10&gt;G10,1,0)+IF(F11&gt;G11,1,0)+IF(H10&gt;I10,1,0)+IF(J10&gt;K10,1,0)+IF(J11&gt;K11,1,0)+IF(L10&gt;M10,1,0)</f>
        <v>3</v>
      </c>
      <c r="X10" s="224">
        <f>IF(B10&lt;C10,1,0)+IF(B11&lt;C11,1,0)+IF(D10&lt;E10,1,0)+IF(F10&lt;G10,1,0)+IF(F11&lt;G11,1,0)+IF(H10&lt;I10,1,0)+IF(J10&lt;K10,1,0)+IF(J11&lt;K11,1,0)+IF(L10&lt;M10,1,0)</f>
        <v>4</v>
      </c>
      <c r="Y10" s="224">
        <f t="shared" ref="Y10" si="4">W10/X10</f>
        <v>0.75</v>
      </c>
      <c r="Z10" s="225">
        <f t="shared" ref="Z10" si="5">S10/T10</f>
        <v>0.89534883720930236</v>
      </c>
    </row>
    <row r="11" spans="1:26" ht="15.75" customHeight="1" thickTop="1" thickBot="1" x14ac:dyDescent="0.3">
      <c r="A11" s="229"/>
      <c r="B11" s="24">
        <f>O5</f>
        <v>7</v>
      </c>
      <c r="C11" s="25">
        <f>N5</f>
        <v>15</v>
      </c>
      <c r="D11" s="242">
        <f>IF(AND(B10=0,B11=0),0,1)*0+IF(AND(B10&gt;C10,B11&gt;C11),1,0)*2+IF(AND(B10&lt;C10,B11&lt;C11),1,0)*IF(AND(B10=0,B11=0),0,1)+IF(D10&gt;E10,1,0)*2+IF(D10&lt;E10,1,0)*1</f>
        <v>1</v>
      </c>
      <c r="E11" s="243"/>
      <c r="F11" s="153">
        <f>O7</f>
        <v>11</v>
      </c>
      <c r="G11" s="154">
        <f>N7</f>
        <v>15</v>
      </c>
      <c r="H11" s="275">
        <f>IF(AND(F10=0,F11=0),0,1)*0+IF(AND(F10&gt;G10,F11&gt;G11),1,0)*2+IF(AND(F10&lt;G10,F11&lt;G11),1,0)*IF(AND(F10=0,F11=0),0,1)+IF(H10&gt;I10,1,0)*2+IF(H10&lt;I10,1,0)*1</f>
        <v>1</v>
      </c>
      <c r="I11" s="275"/>
      <c r="J11" s="155">
        <f>O9</f>
        <v>15</v>
      </c>
      <c r="K11" s="153">
        <f>N9</f>
        <v>13</v>
      </c>
      <c r="L11" s="275">
        <f>IF(AND(J10=0,J11=0),0,1)*0+IF(AND(J10&gt;K10,J11&gt;K11),1,0)*2+IF(AND(J10&lt;K10,J11&lt;K11),1,0)*IF(AND(J10=0,J11=0),0,1)+IF(L10&gt;M10,1,0)*2+IF(L10&lt;M10,1,0)*1</f>
        <v>2</v>
      </c>
      <c r="M11" s="275"/>
      <c r="N11" s="274"/>
      <c r="O11" s="274"/>
      <c r="P11" s="274"/>
      <c r="Q11" s="274"/>
      <c r="R11" s="270"/>
      <c r="S11" s="237"/>
      <c r="T11" s="271"/>
      <c r="U11" s="272"/>
      <c r="W11" s="239"/>
      <c r="X11" s="240"/>
      <c r="Y11" s="240"/>
      <c r="Z11" s="24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D9:E9"/>
    <mergeCell ref="P9:Q9"/>
    <mergeCell ref="R8:R9"/>
    <mergeCell ref="L11:M11"/>
    <mergeCell ref="X8:X9"/>
    <mergeCell ref="S8:S9"/>
    <mergeCell ref="W8:W9"/>
    <mergeCell ref="R10:R11"/>
    <mergeCell ref="T10:T11"/>
    <mergeCell ref="U10:U11"/>
    <mergeCell ref="A1:X1"/>
    <mergeCell ref="B3:E3"/>
    <mergeCell ref="F3:I3"/>
    <mergeCell ref="J3:M3"/>
    <mergeCell ref="N3:Q3"/>
    <mergeCell ref="S3:T3"/>
    <mergeCell ref="A4:A5"/>
    <mergeCell ref="B4:E5"/>
    <mergeCell ref="S4:S5"/>
    <mergeCell ref="W4:W5"/>
    <mergeCell ref="T4:T5"/>
    <mergeCell ref="U4:U5"/>
    <mergeCell ref="H5:I5"/>
    <mergeCell ref="L5:M5"/>
    <mergeCell ref="P5:Q5"/>
    <mergeCell ref="R4:R5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R6:R7"/>
    <mergeCell ref="T6:T7"/>
    <mergeCell ref="U6:U7"/>
    <mergeCell ref="X4:X5"/>
    <mergeCell ref="L7:M7"/>
    <mergeCell ref="P7:Q7"/>
    <mergeCell ref="Y8:Y9"/>
    <mergeCell ref="Z8:Z9"/>
    <mergeCell ref="H9:I9"/>
    <mergeCell ref="A10:A11"/>
    <mergeCell ref="N10:Q11"/>
    <mergeCell ref="S10:S11"/>
    <mergeCell ref="W10:W11"/>
    <mergeCell ref="X10:X11"/>
    <mergeCell ref="Y10:Y11"/>
    <mergeCell ref="Z10:Z11"/>
    <mergeCell ref="H11:I11"/>
    <mergeCell ref="D11:E11"/>
    <mergeCell ref="T8:T9"/>
    <mergeCell ref="U8:U9"/>
    <mergeCell ref="A8:A9"/>
    <mergeCell ref="J8:M9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selection activeCell="W26" sqref="W26"/>
    </sheetView>
  </sheetViews>
  <sheetFormatPr defaultRowHeight="15" x14ac:dyDescent="0.25"/>
  <cols>
    <col min="1" max="1" width="17.85546875" customWidth="1"/>
    <col min="2" max="3" width="3.5703125" customWidth="1"/>
    <col min="4" max="4" width="3.85546875" customWidth="1"/>
    <col min="5" max="5" width="4" customWidth="1"/>
    <col min="6" max="6" width="3.85546875" customWidth="1"/>
    <col min="7" max="7" width="3.5703125" customWidth="1"/>
    <col min="8" max="11" width="3.7109375" customWidth="1"/>
    <col min="12" max="14" width="3.85546875" customWidth="1"/>
    <col min="15" max="15" width="4" customWidth="1"/>
    <col min="16" max="16" width="3.85546875" customWidth="1"/>
    <col min="17" max="17" width="4" customWidth="1"/>
    <col min="18" max="18" width="3.7109375" customWidth="1"/>
    <col min="19" max="19" width="3.85546875" customWidth="1"/>
    <col min="20" max="21" width="4" customWidth="1"/>
    <col min="22" max="22" width="4.140625" customWidth="1"/>
    <col min="23" max="24" width="4.28515625" customWidth="1"/>
    <col min="25" max="25" width="4.140625" customWidth="1"/>
    <col min="26" max="27" width="4.5703125" customWidth="1"/>
    <col min="31" max="31" width="10.42578125" customWidth="1"/>
  </cols>
  <sheetData>
    <row r="1" spans="1:33" ht="42" customHeight="1" x14ac:dyDescent="0.25">
      <c r="A1" s="264" t="s">
        <v>137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33" ht="15.75" thickBot="1" x14ac:dyDescent="0.3"/>
    <row r="3" spans="1:33" ht="63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6"/>
      <c r="R3" s="265">
        <v>5</v>
      </c>
      <c r="S3" s="266"/>
      <c r="T3" s="266"/>
      <c r="U3" s="267"/>
      <c r="V3" s="326" t="s">
        <v>1</v>
      </c>
      <c r="W3" s="327"/>
      <c r="X3" s="268" t="s">
        <v>2</v>
      </c>
      <c r="Y3" s="269"/>
      <c r="Z3" s="268" t="s">
        <v>3</v>
      </c>
      <c r="AA3" s="269"/>
      <c r="AB3" s="2" t="s">
        <v>4</v>
      </c>
      <c r="AD3" s="43" t="s">
        <v>6</v>
      </c>
      <c r="AE3" s="44" t="s">
        <v>7</v>
      </c>
      <c r="AF3" s="44" t="s">
        <v>8</v>
      </c>
      <c r="AG3" s="45" t="s">
        <v>9</v>
      </c>
    </row>
    <row r="4" spans="1:33" ht="16.5" thickTop="1" thickBot="1" x14ac:dyDescent="0.3">
      <c r="A4" s="228" t="s">
        <v>32</v>
      </c>
      <c r="B4" s="328"/>
      <c r="C4" s="329"/>
      <c r="D4" s="329"/>
      <c r="E4" s="330"/>
      <c r="F4" s="29">
        <v>7</v>
      </c>
      <c r="G4" s="30">
        <v>15</v>
      </c>
      <c r="H4" s="31"/>
      <c r="I4" s="40"/>
      <c r="J4" s="29">
        <v>6</v>
      </c>
      <c r="K4" s="32">
        <v>15</v>
      </c>
      <c r="L4" s="31"/>
      <c r="M4" s="41"/>
      <c r="N4" s="29">
        <v>9</v>
      </c>
      <c r="O4" s="32">
        <v>15</v>
      </c>
      <c r="P4" s="31"/>
      <c r="Q4" s="40"/>
      <c r="R4" s="110">
        <v>15</v>
      </c>
      <c r="S4" s="111">
        <v>0</v>
      </c>
      <c r="T4" s="31"/>
      <c r="U4" s="41"/>
      <c r="V4" s="251">
        <f>T5+P5+L5+H5</f>
        <v>5</v>
      </c>
      <c r="W4" s="321">
        <f>V4+V6</f>
        <v>5</v>
      </c>
      <c r="X4" s="236">
        <f>J4+J5+L4+N4+N5+P4+H4+F4+F5+R4+R5+T4</f>
        <v>85</v>
      </c>
      <c r="Y4" s="253">
        <f>K5+K4+M4+O5+O4+U4+I4+G4+G5+Q4+S4+S5</f>
        <v>90</v>
      </c>
      <c r="Z4" s="337">
        <f>X4+X6</f>
        <v>85</v>
      </c>
      <c r="AA4" s="340">
        <f>Y4+Y6</f>
        <v>90</v>
      </c>
      <c r="AB4" s="297" t="s">
        <v>183</v>
      </c>
      <c r="AD4" s="31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2</v>
      </c>
      <c r="AE4" s="22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224">
        <f>AD4/AE4</f>
        <v>0.33333333333333331</v>
      </c>
      <c r="AG4" s="225">
        <f>Z4/AA4</f>
        <v>0.94444444444444442</v>
      </c>
    </row>
    <row r="5" spans="1:33" ht="15.75" thickBot="1" x14ac:dyDescent="0.3">
      <c r="A5" s="244"/>
      <c r="B5" s="331"/>
      <c r="C5" s="332"/>
      <c r="D5" s="332"/>
      <c r="E5" s="333"/>
      <c r="F5" s="33">
        <v>9</v>
      </c>
      <c r="G5" s="34">
        <v>15</v>
      </c>
      <c r="H5" s="287">
        <f>IF(AND(F4=0,F5=0),0,1)*0+IF(AND(F4&gt;G4,F5&gt;G5),1,0)*2+IF(AND(F4&lt;G4,F5&lt;G5),1,0)*IF(AND(F4=0,F5=0),0,1)+IF(H4&gt;I4,1,0)*2+IF(H4&lt;I4,1,0)*1</f>
        <v>1</v>
      </c>
      <c r="I5" s="288"/>
      <c r="J5" s="33">
        <v>12</v>
      </c>
      <c r="K5" s="34">
        <v>15</v>
      </c>
      <c r="L5" s="287">
        <f>IF(AND(J4=0,J5=0),0,1)*0+IF(AND(J4&gt;K4,J5&gt;K5),1,0)*2+IF(AND(J4&lt;K4,J5&lt;K5),1,0)*IF(AND(J4=0,J5=0),0,1)+IF(L4&gt;M4,1,0)*2+IF(L4&lt;M4,1,0)*1</f>
        <v>1</v>
      </c>
      <c r="M5" s="288"/>
      <c r="N5" s="33">
        <v>12</v>
      </c>
      <c r="O5" s="34">
        <v>15</v>
      </c>
      <c r="P5" s="287">
        <f>IF(AND(N4=0,N5=0),0,1)*0+IF(AND(N4&gt;O4,N5&gt;O5),1,0)*2+IF(AND(N4&lt;O4,N5&lt;O5),1,0)*IF(AND(N4=0,N5=0),0,1)+IF(P4&gt;Q4,1,0)*2+IF(P4&lt;Q4,1,0)*1</f>
        <v>1</v>
      </c>
      <c r="Q5" s="288"/>
      <c r="R5" s="112">
        <v>15</v>
      </c>
      <c r="S5" s="46">
        <v>0</v>
      </c>
      <c r="T5" s="226">
        <f>IF(AND(R4=0,R5=0),0,1)*0+IF(AND(R4&gt;S4,R5&gt;S5),1,0)*2+IF(AND(R4&lt;S4,R5&lt;S5),1,0)*IF(AND(R4=0,R5=0),0,1)+IF(T4&gt;U4,1,0)*2+IF(T4&lt;U4,1,0)*1</f>
        <v>2</v>
      </c>
      <c r="U5" s="227"/>
      <c r="V5" s="252"/>
      <c r="W5" s="309"/>
      <c r="X5" s="248"/>
      <c r="Y5" s="254"/>
      <c r="Z5" s="338"/>
      <c r="AA5" s="341"/>
      <c r="AB5" s="298"/>
      <c r="AD5" s="312"/>
      <c r="AE5" s="224"/>
      <c r="AF5" s="224"/>
      <c r="AG5" s="225"/>
    </row>
    <row r="6" spans="1:33" ht="16.5" thickTop="1" thickBot="1" x14ac:dyDescent="0.3">
      <c r="A6" s="244"/>
      <c r="B6" s="331"/>
      <c r="C6" s="332"/>
      <c r="D6" s="332"/>
      <c r="E6" s="333"/>
      <c r="F6" s="178"/>
      <c r="G6" s="179"/>
      <c r="H6" s="180"/>
      <c r="I6" s="40"/>
      <c r="J6" s="178"/>
      <c r="K6" s="179"/>
      <c r="L6" s="180"/>
      <c r="M6" s="41"/>
      <c r="N6" s="178"/>
      <c r="O6" s="179"/>
      <c r="P6" s="180"/>
      <c r="Q6" s="40"/>
      <c r="R6" s="181"/>
      <c r="S6" s="182"/>
      <c r="T6" s="37"/>
      <c r="U6" s="41"/>
      <c r="V6" s="251">
        <f>T7+P7+L7+H7</f>
        <v>0</v>
      </c>
      <c r="W6" s="309"/>
      <c r="X6" s="236">
        <f>J6+J7+L6+N6+N7+P6+H6+F6+F7+T6+R6+R7</f>
        <v>0</v>
      </c>
      <c r="Y6" s="253">
        <f>K7+K6+M6+O7+O6+U6+I6+G6+G7+S6+S7+Q6</f>
        <v>0</v>
      </c>
      <c r="Z6" s="338"/>
      <c r="AA6" s="341"/>
      <c r="AB6" s="298"/>
      <c r="AD6" s="312"/>
      <c r="AE6" s="224"/>
      <c r="AF6" s="224"/>
      <c r="AG6" s="225"/>
    </row>
    <row r="7" spans="1:33" ht="15.75" thickBot="1" x14ac:dyDescent="0.3">
      <c r="A7" s="313"/>
      <c r="B7" s="334"/>
      <c r="C7" s="335"/>
      <c r="D7" s="335"/>
      <c r="E7" s="336"/>
      <c r="F7" s="40"/>
      <c r="G7" s="183"/>
      <c r="H7" s="287"/>
      <c r="I7" s="288"/>
      <c r="J7" s="184"/>
      <c r="K7" s="183"/>
      <c r="L7" s="323"/>
      <c r="M7" s="324"/>
      <c r="N7" s="185"/>
      <c r="O7" s="183"/>
      <c r="P7" s="323"/>
      <c r="Q7" s="324"/>
      <c r="R7" s="186"/>
      <c r="S7" s="187"/>
      <c r="T7" s="349"/>
      <c r="U7" s="350"/>
      <c r="V7" s="252"/>
      <c r="W7" s="322"/>
      <c r="X7" s="248"/>
      <c r="Y7" s="254"/>
      <c r="Z7" s="339"/>
      <c r="AA7" s="342"/>
      <c r="AB7" s="325"/>
      <c r="AD7" s="312"/>
      <c r="AE7" s="224"/>
      <c r="AF7" s="224"/>
      <c r="AG7" s="225"/>
    </row>
    <row r="8" spans="1:33" ht="16.5" thickTop="1" thickBot="1" x14ac:dyDescent="0.3">
      <c r="A8" s="228" t="s">
        <v>171</v>
      </c>
      <c r="B8" s="47">
        <f>G4</f>
        <v>15</v>
      </c>
      <c r="C8" s="48">
        <f>F4</f>
        <v>7</v>
      </c>
      <c r="D8" s="49"/>
      <c r="E8" s="50"/>
      <c r="F8" s="314"/>
      <c r="G8" s="315"/>
      <c r="H8" s="315"/>
      <c r="I8" s="316"/>
      <c r="J8" s="51">
        <v>15</v>
      </c>
      <c r="K8" s="52">
        <v>8</v>
      </c>
      <c r="L8" s="117"/>
      <c r="M8" s="54"/>
      <c r="N8" s="118">
        <v>11</v>
      </c>
      <c r="O8" s="119">
        <v>15</v>
      </c>
      <c r="P8" s="117"/>
      <c r="Q8" s="56"/>
      <c r="R8" s="120">
        <v>15</v>
      </c>
      <c r="S8" s="119">
        <v>0</v>
      </c>
      <c r="T8" s="121"/>
      <c r="U8" s="54"/>
      <c r="V8" s="251">
        <f>T9+P9+L9+D9</f>
        <v>7</v>
      </c>
      <c r="W8" s="321">
        <f>V8+V10</f>
        <v>7</v>
      </c>
      <c r="X8" s="236">
        <f>J8+J9+L8+N8+N9+P8+D8+B8+B9+R8+R9+T8</f>
        <v>108</v>
      </c>
      <c r="Y8" s="253">
        <f>K9+K8+M8+O9+O8+U8+E8+C8+C9+S8+S9+Q8</f>
        <v>66</v>
      </c>
      <c r="Z8" s="236">
        <f>X8+X10</f>
        <v>108</v>
      </c>
      <c r="AA8" s="253">
        <f>Y8+Y10</f>
        <v>66</v>
      </c>
      <c r="AB8" s="297" t="s">
        <v>181</v>
      </c>
      <c r="AD8" s="31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22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224">
        <f t="shared" ref="AF8" si="0">AD8/AE8</f>
        <v>3</v>
      </c>
      <c r="AG8" s="225">
        <f t="shared" ref="AG8" si="1">Z8/AA8</f>
        <v>1.6363636363636365</v>
      </c>
    </row>
    <row r="9" spans="1:33" ht="15.75" thickBot="1" x14ac:dyDescent="0.3">
      <c r="A9" s="244"/>
      <c r="B9" s="60">
        <f>G5</f>
        <v>15</v>
      </c>
      <c r="C9" s="61">
        <f>F5</f>
        <v>9</v>
      </c>
      <c r="D9" s="226">
        <f>IF(AND(B8=0,B9=0),0,1)*0+IF(AND(B8&gt;C8,B9&gt;C9),1,0)*2+IF(AND(B8&lt;C8,B9&lt;C9),1,0)*IF(AND(B8=0,B9=0),0,1)+IF(D8&gt;E8,1,0)*2+IF(D8&lt;E8,1,0)*1</f>
        <v>2</v>
      </c>
      <c r="E9" s="227"/>
      <c r="F9" s="317"/>
      <c r="G9" s="303"/>
      <c r="H9" s="303"/>
      <c r="I9" s="304"/>
      <c r="J9" s="62">
        <v>15</v>
      </c>
      <c r="K9" s="63">
        <v>12</v>
      </c>
      <c r="L9" s="287">
        <f>IF(AND(J8=0,J9=0),0,1)*0+IF(AND(J8&gt;K8,J9&gt;K9),1,0)*2+IF(AND(J8&lt;K8,J9&lt;K9),1,0)*IF(AND(J8=0,J9=0),0,1)+IF(L8&gt;M8,1,0)*2+IF(L8&lt;M8,1,0)*1</f>
        <v>2</v>
      </c>
      <c r="M9" s="288"/>
      <c r="N9" s="62">
        <v>7</v>
      </c>
      <c r="O9" s="63">
        <v>15</v>
      </c>
      <c r="P9" s="287">
        <f>IF(AND(N8=0,N9=0),0,1)*0+IF(AND(N8&gt;O8,N9&gt;O9),1,0)*2+IF(AND(N8&lt;O8,N9&lt;O9),1,0)*IF(AND(N8=0,N9=0),0,1)+IF(P8&gt;Q8,1,0)*2+IF(P8&lt;Q8,1,0)*1</f>
        <v>1</v>
      </c>
      <c r="Q9" s="288"/>
      <c r="R9" s="64">
        <v>15</v>
      </c>
      <c r="S9" s="63">
        <v>0</v>
      </c>
      <c r="T9" s="226">
        <f>IF(AND(R8=0,R9=0),0,1)*0+IF(AND(R8&gt;S8,R9&gt;S9),1,0)*2+IF(AND(R8&lt;S8,R9&lt;S9),1,0)*IF(AND(R8=0,R9=0),0,1)+IF(T8&gt;U8,1,0)*2+IF(T8&lt;U8,1,0)*1</f>
        <v>2</v>
      </c>
      <c r="U9" s="227"/>
      <c r="V9" s="252"/>
      <c r="W9" s="309"/>
      <c r="X9" s="248"/>
      <c r="Y9" s="254"/>
      <c r="Z9" s="294"/>
      <c r="AA9" s="295"/>
      <c r="AB9" s="298"/>
      <c r="AD9" s="312"/>
      <c r="AE9" s="224"/>
      <c r="AF9" s="224"/>
      <c r="AG9" s="225"/>
    </row>
    <row r="10" spans="1:33" ht="16.5" thickTop="1" thickBot="1" x14ac:dyDescent="0.3">
      <c r="A10" s="244"/>
      <c r="B10" s="66"/>
      <c r="C10" s="67"/>
      <c r="D10" s="68"/>
      <c r="E10" s="69"/>
      <c r="F10" s="317"/>
      <c r="G10" s="303"/>
      <c r="H10" s="303"/>
      <c r="I10" s="304"/>
      <c r="J10" s="70"/>
      <c r="K10" s="196"/>
      <c r="L10" s="188"/>
      <c r="M10" s="54"/>
      <c r="N10" s="70"/>
      <c r="O10" s="196"/>
      <c r="P10" s="188"/>
      <c r="Q10" s="56"/>
      <c r="R10" s="197"/>
      <c r="S10" s="196"/>
      <c r="T10" s="56"/>
      <c r="U10" s="59"/>
      <c r="V10" s="251">
        <f>P11+L11+D11+T11</f>
        <v>0</v>
      </c>
      <c r="W10" s="309"/>
      <c r="X10" s="236">
        <f>J10+J11+L10+N10+N11+P10+D10+B10+B11+R10+R11+T10</f>
        <v>0</v>
      </c>
      <c r="Y10" s="253">
        <f>K11+K10+M10+O11+O10+U10+E10+C10+C11+S10+S11+Q10</f>
        <v>0</v>
      </c>
      <c r="Z10" s="294"/>
      <c r="AA10" s="295"/>
      <c r="AB10" s="298"/>
      <c r="AD10" s="312"/>
      <c r="AE10" s="224"/>
      <c r="AF10" s="224"/>
      <c r="AG10" s="225"/>
    </row>
    <row r="11" spans="1:33" ht="15.75" thickBot="1" x14ac:dyDescent="0.3">
      <c r="A11" s="313"/>
      <c r="B11" s="74"/>
      <c r="C11" s="75"/>
      <c r="D11" s="226"/>
      <c r="E11" s="227"/>
      <c r="F11" s="318"/>
      <c r="G11" s="319"/>
      <c r="H11" s="319"/>
      <c r="I11" s="320"/>
      <c r="J11" s="189"/>
      <c r="K11" s="190"/>
      <c r="L11" s="287"/>
      <c r="M11" s="288"/>
      <c r="N11" s="189"/>
      <c r="O11" s="190"/>
      <c r="P11" s="323"/>
      <c r="Q11" s="324"/>
      <c r="R11" s="191"/>
      <c r="S11" s="190"/>
      <c r="T11" s="349"/>
      <c r="U11" s="350"/>
      <c r="V11" s="252"/>
      <c r="W11" s="322"/>
      <c r="X11" s="248"/>
      <c r="Y11" s="254"/>
      <c r="Z11" s="311"/>
      <c r="AA11" s="296"/>
      <c r="AB11" s="325"/>
      <c r="AD11" s="312"/>
      <c r="AE11" s="224"/>
      <c r="AF11" s="224"/>
      <c r="AG11" s="225"/>
    </row>
    <row r="12" spans="1:33" ht="16.5" thickTop="1" thickBot="1" x14ac:dyDescent="0.3">
      <c r="A12" s="228" t="s">
        <v>167</v>
      </c>
      <c r="B12" s="55">
        <f>K4</f>
        <v>15</v>
      </c>
      <c r="C12" s="52">
        <f>J4</f>
        <v>6</v>
      </c>
      <c r="D12" s="53"/>
      <c r="E12" s="54"/>
      <c r="F12" s="79">
        <f>K8</f>
        <v>8</v>
      </c>
      <c r="G12" s="80">
        <f>J8</f>
        <v>15</v>
      </c>
      <c r="H12" s="57"/>
      <c r="I12" s="56"/>
      <c r="J12" s="314"/>
      <c r="K12" s="315"/>
      <c r="L12" s="315"/>
      <c r="M12" s="316"/>
      <c r="N12" s="55">
        <v>4</v>
      </c>
      <c r="O12" s="52">
        <v>15</v>
      </c>
      <c r="P12" s="117"/>
      <c r="Q12" s="56"/>
      <c r="R12" s="120">
        <v>15</v>
      </c>
      <c r="S12" s="119">
        <v>0</v>
      </c>
      <c r="T12" s="56"/>
      <c r="U12" s="122"/>
      <c r="V12" s="251">
        <f>P13+H13+D13+T13</f>
        <v>6</v>
      </c>
      <c r="W12" s="321">
        <f>V12+V14</f>
        <v>6</v>
      </c>
      <c r="X12" s="236">
        <f>H12+F12+F13+D12+B12+B13+N12+N13+P12+R12+R13+T12</f>
        <v>89</v>
      </c>
      <c r="Y12" s="253">
        <f>I12+G12+G13+E12+C12+C13+O13+O12+U12+S12+S13+Q12</f>
        <v>78</v>
      </c>
      <c r="Z12" s="236">
        <f>X12+X14</f>
        <v>89</v>
      </c>
      <c r="AA12" s="253">
        <f>Y12+Y14</f>
        <v>78</v>
      </c>
      <c r="AB12" s="297" t="s">
        <v>182</v>
      </c>
      <c r="AD12" s="31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22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224">
        <f t="shared" ref="AF12" si="2">AD12/AE12</f>
        <v>1</v>
      </c>
      <c r="AG12" s="225">
        <f t="shared" ref="AG12" si="3">Z12/AA12</f>
        <v>1.141025641025641</v>
      </c>
    </row>
    <row r="13" spans="1:33" ht="15.75" thickBot="1" x14ac:dyDescent="0.3">
      <c r="A13" s="244"/>
      <c r="B13" s="62">
        <f>K5</f>
        <v>15</v>
      </c>
      <c r="C13" s="63">
        <f>J5</f>
        <v>12</v>
      </c>
      <c r="D13" s="226">
        <f>IF(AND(B12=0,B13=0),0,1)*0+IF(AND(B12&gt;C12,B13&gt;C13),1,0)*2+IF(AND(B12&lt;C12,B13&lt;C13),1,0)*IF(AND(B12=0,B13=0),0,1)+IF(D12&gt;E12,1,0)*2+IF(D12&lt;E12,1,0)*1</f>
        <v>2</v>
      </c>
      <c r="E13" s="227"/>
      <c r="F13" s="82">
        <f>K9</f>
        <v>12</v>
      </c>
      <c r="G13" s="65">
        <f>J9</f>
        <v>15</v>
      </c>
      <c r="H13" s="287">
        <f>IF(AND(F12=0,F13=0),0,1)*0+IF(AND(F12&gt;G12,F13&gt;G13),1,0)*2+IF(AND(F12&lt;G12,F13&lt;G13),1,0)*IF(AND(F12=0,F13=0),0,1)+IF(H12&gt;I12,1,0)*2+IF(H12&lt;I12,1,0)*1</f>
        <v>1</v>
      </c>
      <c r="I13" s="288"/>
      <c r="J13" s="317"/>
      <c r="K13" s="303"/>
      <c r="L13" s="303"/>
      <c r="M13" s="304"/>
      <c r="N13" s="62">
        <v>5</v>
      </c>
      <c r="O13" s="63">
        <v>15</v>
      </c>
      <c r="P13" s="287">
        <f>IF(AND(N12=0,N13=0),0,1)*0+IF(AND(N12&gt;O12,N13&gt;O13),1,0)*2+IF(AND(N12&lt;O12,N13&lt;O13),1,0)*IF(AND(N12=0,N13=0),0,1)+IF(P12&gt;Q12,1,0)*2+IF(P12&lt;Q12,1,0)*1</f>
        <v>1</v>
      </c>
      <c r="Q13" s="288"/>
      <c r="R13" s="64">
        <v>15</v>
      </c>
      <c r="S13" s="63">
        <v>0</v>
      </c>
      <c r="T13" s="226">
        <f>IF(AND(R12=0,R13=0),0,1)*0+IF(AND(R12&gt;S12,R13&gt;S13),1,0)*2+IF(AND(R12&lt;S12,R13&lt;S13),1,0)*IF(AND(R12=0,R13=0),0,1)+IF(T12&gt;U12,1,0)*2+IF(T12&lt;U12,1,0)*1</f>
        <v>2</v>
      </c>
      <c r="U13" s="227"/>
      <c r="V13" s="252"/>
      <c r="W13" s="309"/>
      <c r="X13" s="248"/>
      <c r="Y13" s="254"/>
      <c r="Z13" s="294"/>
      <c r="AA13" s="295"/>
      <c r="AB13" s="298"/>
      <c r="AD13" s="312"/>
      <c r="AE13" s="224"/>
      <c r="AF13" s="224"/>
      <c r="AG13" s="225"/>
    </row>
    <row r="14" spans="1:33" ht="16.5" thickTop="1" thickBot="1" x14ac:dyDescent="0.3">
      <c r="A14" s="244"/>
      <c r="B14" s="70"/>
      <c r="C14" s="71"/>
      <c r="D14" s="72"/>
      <c r="E14" s="54"/>
      <c r="F14" s="198"/>
      <c r="G14" s="199"/>
      <c r="H14" s="192"/>
      <c r="I14" s="56"/>
      <c r="J14" s="317"/>
      <c r="K14" s="303"/>
      <c r="L14" s="303"/>
      <c r="M14" s="304"/>
      <c r="N14" s="70"/>
      <c r="O14" s="196"/>
      <c r="P14" s="188"/>
      <c r="Q14" s="56"/>
      <c r="R14" s="197"/>
      <c r="S14" s="196"/>
      <c r="T14" s="56"/>
      <c r="U14" s="59"/>
      <c r="V14" s="251">
        <f>P15+H15+D15+T15</f>
        <v>0</v>
      </c>
      <c r="W14" s="309"/>
      <c r="X14" s="236">
        <f>H14+F14+F15+D14+B14+B15+N14+N15+P14+R14+R15+T14</f>
        <v>0</v>
      </c>
      <c r="Y14" s="253">
        <f>I14+G14+G15+E14+C14+C15+O15+O14+U14+S14+S15+Q14</f>
        <v>0</v>
      </c>
      <c r="Z14" s="294"/>
      <c r="AA14" s="295"/>
      <c r="AB14" s="298"/>
      <c r="AD14" s="312"/>
      <c r="AE14" s="224"/>
      <c r="AF14" s="224"/>
      <c r="AG14" s="225"/>
    </row>
    <row r="15" spans="1:33" ht="15.75" thickBot="1" x14ac:dyDescent="0.3">
      <c r="A15" s="313"/>
      <c r="B15" s="76"/>
      <c r="C15" s="77"/>
      <c r="D15" s="226"/>
      <c r="E15" s="227"/>
      <c r="F15" s="190"/>
      <c r="G15" s="193"/>
      <c r="H15" s="287"/>
      <c r="I15" s="288"/>
      <c r="J15" s="318"/>
      <c r="K15" s="319"/>
      <c r="L15" s="319"/>
      <c r="M15" s="320"/>
      <c r="N15" s="189"/>
      <c r="O15" s="190"/>
      <c r="P15" s="287"/>
      <c r="Q15" s="288"/>
      <c r="R15" s="191"/>
      <c r="S15" s="190"/>
      <c r="T15" s="226"/>
      <c r="U15" s="227"/>
      <c r="V15" s="252"/>
      <c r="W15" s="322"/>
      <c r="X15" s="248"/>
      <c r="Y15" s="254"/>
      <c r="Z15" s="311"/>
      <c r="AA15" s="296"/>
      <c r="AB15" s="325"/>
      <c r="AD15" s="312"/>
      <c r="AE15" s="224"/>
      <c r="AF15" s="224"/>
      <c r="AG15" s="225"/>
    </row>
    <row r="16" spans="1:33" ht="16.5" thickTop="1" thickBot="1" x14ac:dyDescent="0.3">
      <c r="A16" s="228" t="s">
        <v>168</v>
      </c>
      <c r="B16" s="55">
        <f>O4</f>
        <v>15</v>
      </c>
      <c r="C16" s="52">
        <f>N4</f>
        <v>9</v>
      </c>
      <c r="D16" s="53"/>
      <c r="E16" s="86"/>
      <c r="F16" s="79">
        <f>O8</f>
        <v>15</v>
      </c>
      <c r="G16" s="80">
        <f>N8</f>
        <v>11</v>
      </c>
      <c r="H16" s="57"/>
      <c r="I16" s="81"/>
      <c r="J16" s="55">
        <f>O12</f>
        <v>15</v>
      </c>
      <c r="K16" s="52">
        <f>N12</f>
        <v>4</v>
      </c>
      <c r="L16" s="53"/>
      <c r="M16" s="86"/>
      <c r="N16" s="314"/>
      <c r="O16" s="315"/>
      <c r="P16" s="315"/>
      <c r="Q16" s="316"/>
      <c r="R16" s="87">
        <v>15</v>
      </c>
      <c r="S16" s="88">
        <v>0</v>
      </c>
      <c r="T16" s="89"/>
      <c r="U16" s="90"/>
      <c r="V16" s="251">
        <f>H17+D17+L17+T17</f>
        <v>8</v>
      </c>
      <c r="W16" s="321">
        <f>V16+V18</f>
        <v>8</v>
      </c>
      <c r="X16" s="236">
        <f>J16+J17+L16+B16+B17+D16+F16+F17+H16+R16+R17+T16</f>
        <v>120</v>
      </c>
      <c r="Y16" s="253">
        <f>K17+K16+M16+C17+C16+E16+I16+G16+G17+S16+S17+U16</f>
        <v>48</v>
      </c>
      <c r="Z16" s="236">
        <f>X16+X18</f>
        <v>120</v>
      </c>
      <c r="AA16" s="253">
        <f>Y16+Y18</f>
        <v>48</v>
      </c>
      <c r="AB16" s="297" t="s">
        <v>180</v>
      </c>
      <c r="AD16" s="31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22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224" t="e">
        <f t="shared" ref="AF16" si="4">AD16/AE16</f>
        <v>#DIV/0!</v>
      </c>
      <c r="AG16" s="225">
        <f t="shared" ref="AG16" si="5">Z16/AA16</f>
        <v>2.5</v>
      </c>
    </row>
    <row r="17" spans="1:33" ht="15.75" thickBot="1" x14ac:dyDescent="0.3">
      <c r="A17" s="244"/>
      <c r="B17" s="62">
        <f>O5</f>
        <v>15</v>
      </c>
      <c r="C17" s="63">
        <f>N5</f>
        <v>12</v>
      </c>
      <c r="D17" s="226">
        <f>IF(AND(B16=0,B17=0),0,1)*0+IF(AND(B16&gt;C16,B17&gt;C17),1,0)*2+IF(AND(B16&lt;C16,B17&lt;C17),1,0)*IF(AND(B16=0,B17=0),0,1)+IF(D16&gt;E16,1,0)*2+IF(D16&lt;E16,1,0)*1</f>
        <v>2</v>
      </c>
      <c r="E17" s="227"/>
      <c r="F17" s="63">
        <f>O9</f>
        <v>15</v>
      </c>
      <c r="G17" s="65">
        <f>N9</f>
        <v>7</v>
      </c>
      <c r="H17" s="287">
        <f>IF(AND(F16=0,F17=0),0,1)*0+IF(AND(F16&gt;G16,F17&gt;G17),1,0)*2+IF(AND(F16&lt;G16,F17&lt;G17),1,0)*IF(AND(F16=0,F17=0),0,1)+IF(H16&gt;I16,1,0)*2+IF(H16&lt;I16,1,0)*1</f>
        <v>2</v>
      </c>
      <c r="I17" s="288"/>
      <c r="J17" s="62">
        <f>O13</f>
        <v>15</v>
      </c>
      <c r="K17" s="63">
        <f>N13</f>
        <v>5</v>
      </c>
      <c r="L17" s="287">
        <f>IF(AND(J16=0,J17=0),0,1)*0+IF(AND(J16&gt;K16,J17&gt;K17),1,0)*2+IF(AND(J16&lt;K16,J17&lt;K17),1,0)*IF(AND(J16=0,J17=0),0,1)+IF(L16&gt;M16,1,0)*2+IF(L16&lt;M16,1,0)*1</f>
        <v>2</v>
      </c>
      <c r="M17" s="288"/>
      <c r="N17" s="317"/>
      <c r="O17" s="303"/>
      <c r="P17" s="303"/>
      <c r="Q17" s="304"/>
      <c r="R17" s="91">
        <v>15</v>
      </c>
      <c r="S17" s="92">
        <v>0</v>
      </c>
      <c r="T17" s="226">
        <f>IF(AND(R16=0,R17=0),0,1)*0+IF(AND(R16&gt;S16,R17&gt;S17),1,0)*2+IF(AND(R16&lt;S16,R17&lt;S17),1,0)*IF(AND(R16=0,R17=0),0,1)+IF(T16&gt;U16,1,0)*2+IF(T16&lt;U16,1,0)*1</f>
        <v>2</v>
      </c>
      <c r="U17" s="227"/>
      <c r="V17" s="252"/>
      <c r="W17" s="309"/>
      <c r="X17" s="248"/>
      <c r="Y17" s="254"/>
      <c r="Z17" s="294"/>
      <c r="AA17" s="295"/>
      <c r="AB17" s="298"/>
      <c r="AD17" s="312"/>
      <c r="AE17" s="224"/>
      <c r="AF17" s="224"/>
      <c r="AG17" s="225"/>
    </row>
    <row r="18" spans="1:33" ht="16.5" thickTop="1" thickBot="1" x14ac:dyDescent="0.3">
      <c r="A18" s="244"/>
      <c r="B18" s="70"/>
      <c r="C18" s="71"/>
      <c r="D18" s="93"/>
      <c r="E18" s="54"/>
      <c r="F18" s="198"/>
      <c r="G18" s="199"/>
      <c r="H18" s="94"/>
      <c r="I18" s="56"/>
      <c r="J18" s="70"/>
      <c r="K18" s="196"/>
      <c r="L18" s="93"/>
      <c r="M18" s="54"/>
      <c r="N18" s="317"/>
      <c r="O18" s="303"/>
      <c r="P18" s="303"/>
      <c r="Q18" s="304"/>
      <c r="R18" s="200"/>
      <c r="S18" s="201"/>
      <c r="T18" s="97"/>
      <c r="U18" s="98"/>
      <c r="V18" s="251">
        <f>D19+H19+L19+T19</f>
        <v>0</v>
      </c>
      <c r="W18" s="309"/>
      <c r="X18" s="236">
        <f>F19+J19+R18+R19+T18+J18+L18+B18+D18+F18+H18+B19</f>
        <v>0</v>
      </c>
      <c r="Y18" s="253">
        <f>K18+M18+C18+E18+I18+G18+C19+G19+K19+S18+S19+U18</f>
        <v>0</v>
      </c>
      <c r="Z18" s="294"/>
      <c r="AA18" s="295"/>
      <c r="AB18" s="298"/>
      <c r="AD18" s="312"/>
      <c r="AE18" s="224"/>
      <c r="AF18" s="224"/>
      <c r="AG18" s="225"/>
    </row>
    <row r="19" spans="1:33" ht="15.75" thickBot="1" x14ac:dyDescent="0.3">
      <c r="A19" s="313"/>
      <c r="B19" s="76"/>
      <c r="C19" s="77"/>
      <c r="D19" s="226"/>
      <c r="E19" s="227"/>
      <c r="F19" s="190"/>
      <c r="G19" s="193"/>
      <c r="H19" s="323"/>
      <c r="I19" s="324"/>
      <c r="J19" s="189"/>
      <c r="K19" s="190"/>
      <c r="L19" s="323"/>
      <c r="M19" s="324"/>
      <c r="N19" s="318"/>
      <c r="O19" s="319"/>
      <c r="P19" s="319"/>
      <c r="Q19" s="320"/>
      <c r="R19" s="194"/>
      <c r="S19" s="195"/>
      <c r="T19" s="226"/>
      <c r="U19" s="227"/>
      <c r="V19" s="308"/>
      <c r="W19" s="322"/>
      <c r="X19" s="311"/>
      <c r="Y19" s="296"/>
      <c r="Z19" s="311"/>
      <c r="AA19" s="296"/>
      <c r="AB19" s="325"/>
      <c r="AD19" s="312"/>
      <c r="AE19" s="224"/>
      <c r="AF19" s="224"/>
      <c r="AG19" s="225"/>
    </row>
    <row r="20" spans="1:33" ht="16.5" thickTop="1" thickBot="1" x14ac:dyDescent="0.3">
      <c r="A20" s="228" t="s">
        <v>179</v>
      </c>
      <c r="B20" s="55">
        <f>S4</f>
        <v>0</v>
      </c>
      <c r="C20" s="101">
        <f>R4</f>
        <v>15</v>
      </c>
      <c r="D20" s="57"/>
      <c r="E20" s="86"/>
      <c r="F20" s="79">
        <f>S8</f>
        <v>0</v>
      </c>
      <c r="G20" s="80">
        <f>R8</f>
        <v>15</v>
      </c>
      <c r="H20" s="121"/>
      <c r="I20" s="56"/>
      <c r="J20" s="118">
        <f>S12</f>
        <v>0</v>
      </c>
      <c r="K20" s="123">
        <f>R12</f>
        <v>15</v>
      </c>
      <c r="L20" s="121"/>
      <c r="M20" s="54"/>
      <c r="N20" s="87">
        <f>S16</f>
        <v>0</v>
      </c>
      <c r="O20" s="102">
        <f>R16</f>
        <v>15</v>
      </c>
      <c r="P20" s="49"/>
      <c r="Q20" s="69"/>
      <c r="R20" s="302"/>
      <c r="S20" s="303"/>
      <c r="T20" s="303"/>
      <c r="U20" s="304"/>
      <c r="V20" s="347">
        <f>P21+L21+H21+D21</f>
        <v>0</v>
      </c>
      <c r="W20" s="354">
        <f>V20+V22</f>
        <v>0</v>
      </c>
      <c r="X20" s="345">
        <f>P20+N20+N21+L20+J20+J21+H20+F20+F21+D20+B20+B21</f>
        <v>0</v>
      </c>
      <c r="Y20" s="357">
        <f>Q20+O20+O21+M20+K20+K21+I20+G20+G21+E20+C20+C21</f>
        <v>120</v>
      </c>
      <c r="Z20" s="360">
        <f>X20+X22</f>
        <v>0</v>
      </c>
      <c r="AA20" s="295">
        <f>Y20+Y22</f>
        <v>120</v>
      </c>
      <c r="AB20" s="297"/>
      <c r="AD20" s="30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224">
        <f t="shared" ref="AF20" si="6">AD20/AE20</f>
        <v>0</v>
      </c>
      <c r="AG20" s="225">
        <f t="shared" ref="AG20" si="7">Z20/AA20</f>
        <v>0</v>
      </c>
    </row>
    <row r="21" spans="1:33" ht="15.75" thickBot="1" x14ac:dyDescent="0.3">
      <c r="A21" s="244"/>
      <c r="B21" s="62">
        <f>S5</f>
        <v>0</v>
      </c>
      <c r="C21" s="63">
        <f>R5</f>
        <v>15</v>
      </c>
      <c r="D21" s="226">
        <f>IF(AND(B20=0,B21=0),0,1)*0+IF(AND(B20&gt;C20,B21&gt;C21),1,0)*2+IF(AND(B20&lt;C20,B21&lt;C21),1,0)*IF(AND(B20=0,B21=0),0,1)+IF(D20&gt;E20,1,0)*2+IF(D20&lt;E20,1,0)*1</f>
        <v>0</v>
      </c>
      <c r="E21" s="227"/>
      <c r="F21" s="63">
        <f>S9</f>
        <v>0</v>
      </c>
      <c r="G21" s="65">
        <f>R9</f>
        <v>15</v>
      </c>
      <c r="H21" s="226">
        <f>IF(AND(F20=0,F21=0),0,1)*0+IF(AND(F20&gt;G20,F21&gt;G21),1,0)*2+IF(AND(F20&lt;G20,F21&lt;G21),1,0)*IF(AND(F20=0,F21=0),0,1)+IF(H20&gt;I20,1,0)*2+IF(H20&lt;I20,1,0)*1</f>
        <v>0</v>
      </c>
      <c r="I21" s="227"/>
      <c r="J21" s="62">
        <f>S13</f>
        <v>0</v>
      </c>
      <c r="K21" s="63">
        <f>R13</f>
        <v>15</v>
      </c>
      <c r="L21" s="226">
        <f>IF(AND(J20=0,J21=0),0,1)*0+IF(AND(J20&gt;K20,J21&gt;K21),1,0)*2+IF(AND(J20&lt;K20,J21&lt;K21),1,0)*IF(AND(J20=0,J21=0),0,1)+IF(L20&gt;M20,1,0)*2+IF(L20&lt;M20,1,0)*1</f>
        <v>0</v>
      </c>
      <c r="M21" s="227"/>
      <c r="N21" s="91">
        <f>S17</f>
        <v>0</v>
      </c>
      <c r="O21" s="92">
        <f>R17</f>
        <v>15</v>
      </c>
      <c r="P21" s="226">
        <f>IF(AND(N20=0,N21=0),0,1)*0+IF(AND(N20&gt;O20,N21&gt;O21),1,0)*2+IF(AND(N20&lt;O20,N21&lt;O21),1,0)*IF(AND(N20=0,N21=0),0,1)+IF(P20&gt;Q20,1,0)*2+IF(P20&lt;Q20,1,0)*1</f>
        <v>0</v>
      </c>
      <c r="Q21" s="227"/>
      <c r="R21" s="302"/>
      <c r="S21" s="303"/>
      <c r="T21" s="303"/>
      <c r="U21" s="304"/>
      <c r="V21" s="353"/>
      <c r="W21" s="354"/>
      <c r="X21" s="356"/>
      <c r="Y21" s="358"/>
      <c r="Z21" s="360"/>
      <c r="AA21" s="295"/>
      <c r="AB21" s="298"/>
      <c r="AD21" s="300"/>
      <c r="AE21" s="224"/>
      <c r="AF21" s="224"/>
      <c r="AG21" s="225"/>
    </row>
    <row r="22" spans="1:33" ht="15.75" thickBot="1" x14ac:dyDescent="0.3">
      <c r="A22" s="244"/>
      <c r="B22" s="70"/>
      <c r="C22" s="71"/>
      <c r="D22" s="84"/>
      <c r="E22" s="54"/>
      <c r="F22" s="58"/>
      <c r="G22" s="83"/>
      <c r="H22" s="84"/>
      <c r="I22" s="56"/>
      <c r="J22" s="70"/>
      <c r="K22" s="103"/>
      <c r="L22" s="84"/>
      <c r="M22" s="54"/>
      <c r="N22" s="95"/>
      <c r="O22" s="104"/>
      <c r="P22" s="68"/>
      <c r="Q22" s="69"/>
      <c r="R22" s="302"/>
      <c r="S22" s="303"/>
      <c r="T22" s="303"/>
      <c r="U22" s="304"/>
      <c r="V22" s="359"/>
      <c r="W22" s="354"/>
      <c r="X22" s="360"/>
      <c r="Y22" s="361"/>
      <c r="Z22" s="360"/>
      <c r="AA22" s="295"/>
      <c r="AB22" s="298"/>
      <c r="AD22" s="300"/>
      <c r="AE22" s="224"/>
      <c r="AF22" s="224"/>
      <c r="AG22" s="225"/>
    </row>
    <row r="23" spans="1:33" ht="15.75" thickBot="1" x14ac:dyDescent="0.3">
      <c r="A23" s="229"/>
      <c r="B23" s="105"/>
      <c r="C23" s="106"/>
      <c r="D23" s="242"/>
      <c r="E23" s="243"/>
      <c r="F23" s="106"/>
      <c r="G23" s="107"/>
      <c r="H23" s="242"/>
      <c r="I23" s="243"/>
      <c r="J23" s="105"/>
      <c r="K23" s="106"/>
      <c r="L23" s="242"/>
      <c r="M23" s="243"/>
      <c r="N23" s="108"/>
      <c r="O23" s="109"/>
      <c r="P23" s="242"/>
      <c r="Q23" s="243"/>
      <c r="R23" s="305"/>
      <c r="S23" s="306"/>
      <c r="T23" s="306"/>
      <c r="U23" s="307"/>
      <c r="V23" s="351"/>
      <c r="W23" s="355"/>
      <c r="X23" s="352"/>
      <c r="Y23" s="362"/>
      <c r="Z23" s="352"/>
      <c r="AA23" s="271"/>
      <c r="AB23" s="299"/>
      <c r="AD23" s="301"/>
      <c r="AE23" s="240"/>
      <c r="AF23" s="240"/>
      <c r="AG23" s="241"/>
    </row>
    <row r="24" spans="1:33" ht="15.75" thickTop="1" x14ac:dyDescent="0.25"/>
    <row r="26" spans="1:33" x14ac:dyDescent="0.25">
      <c r="A26" t="s">
        <v>10</v>
      </c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D12:AD15"/>
    <mergeCell ref="A12:A15"/>
    <mergeCell ref="AG12:AG15"/>
    <mergeCell ref="D13:E13"/>
    <mergeCell ref="H13:I13"/>
    <mergeCell ref="P13:Q13"/>
    <mergeCell ref="T13:U13"/>
    <mergeCell ref="V14:V15"/>
    <mergeCell ref="X14:X15"/>
    <mergeCell ref="W12:W15"/>
    <mergeCell ref="X12:X13"/>
    <mergeCell ref="Y12:Y13"/>
    <mergeCell ref="Z12:Z15"/>
    <mergeCell ref="AA12:AA15"/>
    <mergeCell ref="AB12:AB15"/>
    <mergeCell ref="Y14:Y15"/>
    <mergeCell ref="J12:M15"/>
    <mergeCell ref="V12:V13"/>
    <mergeCell ref="D15:E15"/>
    <mergeCell ref="H15:I15"/>
    <mergeCell ref="P15:Q15"/>
    <mergeCell ref="T15:U15"/>
    <mergeCell ref="AE12:AE15"/>
    <mergeCell ref="AF12:AF15"/>
    <mergeCell ref="A8:A11"/>
    <mergeCell ref="F8:I11"/>
    <mergeCell ref="V8:V9"/>
    <mergeCell ref="W8:W11"/>
    <mergeCell ref="X8:X9"/>
    <mergeCell ref="AF8:AF11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Y8:Y9"/>
    <mergeCell ref="Z8:Z11"/>
    <mergeCell ref="AA8:AA11"/>
    <mergeCell ref="AB8:AB11"/>
    <mergeCell ref="AD8:AD11"/>
    <mergeCell ref="AE8:AE11"/>
    <mergeCell ref="L11:M11"/>
    <mergeCell ref="P11:Q11"/>
    <mergeCell ref="T11:U11"/>
    <mergeCell ref="AB4:AB7"/>
    <mergeCell ref="AD4:AD7"/>
    <mergeCell ref="AE4:AE7"/>
    <mergeCell ref="AF4:AF7"/>
    <mergeCell ref="AG4:AG7"/>
    <mergeCell ref="H5:I5"/>
    <mergeCell ref="L5:M5"/>
    <mergeCell ref="P5:Q5"/>
    <mergeCell ref="T5:U5"/>
    <mergeCell ref="V6:V7"/>
    <mergeCell ref="Y6:Y7"/>
    <mergeCell ref="H7:I7"/>
    <mergeCell ref="L7:M7"/>
    <mergeCell ref="P7:Q7"/>
    <mergeCell ref="T7:U7"/>
    <mergeCell ref="A4:A7"/>
    <mergeCell ref="B4:E7"/>
    <mergeCell ref="V4:V5"/>
    <mergeCell ref="W4:W7"/>
    <mergeCell ref="X4:X5"/>
    <mergeCell ref="Y4:Y5"/>
    <mergeCell ref="Z4:Z7"/>
    <mergeCell ref="AA4:AA7"/>
    <mergeCell ref="X6:X7"/>
    <mergeCell ref="A1:X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workbookViewId="0">
      <selection activeCell="Y26" sqref="Y26"/>
    </sheetView>
  </sheetViews>
  <sheetFormatPr defaultRowHeight="15" x14ac:dyDescent="0.25"/>
  <cols>
    <col min="1" max="1" width="16.5703125" customWidth="1"/>
    <col min="2" max="2" width="4" customWidth="1"/>
    <col min="3" max="4" width="3.7109375" customWidth="1"/>
    <col min="5" max="5" width="3.28515625" customWidth="1"/>
    <col min="6" max="6" width="3.85546875" customWidth="1"/>
    <col min="7" max="7" width="3.5703125" customWidth="1"/>
    <col min="8" max="8" width="3.7109375" customWidth="1"/>
    <col min="9" max="9" width="3.5703125" customWidth="1"/>
    <col min="10" max="10" width="3.7109375" customWidth="1"/>
    <col min="11" max="12" width="3.5703125" customWidth="1"/>
    <col min="13" max="14" width="3.7109375" customWidth="1"/>
    <col min="15" max="15" width="3.85546875" customWidth="1"/>
    <col min="16" max="18" width="3.7109375" customWidth="1"/>
    <col min="19" max="19" width="3.42578125" customWidth="1"/>
    <col min="20" max="20" width="3.28515625" customWidth="1"/>
    <col min="21" max="21" width="3.140625" customWidth="1"/>
    <col min="22" max="22" width="4.28515625" customWidth="1"/>
    <col min="23" max="24" width="4.140625" customWidth="1"/>
    <col min="25" max="25" width="4.5703125" customWidth="1"/>
    <col min="26" max="27" width="4.7109375" customWidth="1"/>
    <col min="28" max="28" width="7.7109375" customWidth="1"/>
    <col min="29" max="29" width="7" customWidth="1"/>
    <col min="30" max="30" width="8.7109375" customWidth="1"/>
    <col min="31" max="31" width="10.140625" customWidth="1"/>
    <col min="32" max="32" width="8.85546875" customWidth="1"/>
    <col min="35" max="35" width="9.5703125" customWidth="1"/>
  </cols>
  <sheetData>
    <row r="1" spans="1:33" ht="42" customHeight="1" x14ac:dyDescent="0.25">
      <c r="A1" s="264" t="s">
        <v>138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33" ht="15.75" thickBot="1" x14ac:dyDescent="0.3"/>
    <row r="3" spans="1:33" ht="59.2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6"/>
      <c r="R3" s="265">
        <v>5</v>
      </c>
      <c r="S3" s="266"/>
      <c r="T3" s="266"/>
      <c r="U3" s="267"/>
      <c r="V3" s="326" t="s">
        <v>1</v>
      </c>
      <c r="W3" s="327"/>
      <c r="X3" s="268" t="s">
        <v>2</v>
      </c>
      <c r="Y3" s="269"/>
      <c r="Z3" s="268" t="s">
        <v>3</v>
      </c>
      <c r="AA3" s="269"/>
      <c r="AB3" s="2" t="s">
        <v>4</v>
      </c>
      <c r="AD3" s="43" t="s">
        <v>6</v>
      </c>
      <c r="AE3" s="44" t="s">
        <v>7</v>
      </c>
      <c r="AF3" s="44" t="s">
        <v>8</v>
      </c>
      <c r="AG3" s="45" t="s">
        <v>9</v>
      </c>
    </row>
    <row r="4" spans="1:33" ht="16.5" customHeight="1" thickTop="1" thickBot="1" x14ac:dyDescent="0.3">
      <c r="A4" s="228" t="s">
        <v>169</v>
      </c>
      <c r="B4" s="328"/>
      <c r="C4" s="329"/>
      <c r="D4" s="329"/>
      <c r="E4" s="330"/>
      <c r="F4" s="29">
        <v>0</v>
      </c>
      <c r="G4" s="30">
        <v>15</v>
      </c>
      <c r="H4" s="31"/>
      <c r="I4" s="40"/>
      <c r="J4" s="29">
        <v>0</v>
      </c>
      <c r="K4" s="32">
        <v>15</v>
      </c>
      <c r="L4" s="31"/>
      <c r="M4" s="41"/>
      <c r="N4" s="29"/>
      <c r="O4" s="32"/>
      <c r="P4" s="31"/>
      <c r="Q4" s="40"/>
      <c r="R4" s="110">
        <v>0</v>
      </c>
      <c r="S4" s="111">
        <v>15</v>
      </c>
      <c r="T4" s="31"/>
      <c r="U4" s="41"/>
      <c r="V4" s="347">
        <f>T5+P5+L5+H5</f>
        <v>0</v>
      </c>
      <c r="W4" s="363">
        <f>V4+V6</f>
        <v>0</v>
      </c>
      <c r="X4" s="345">
        <f>J4+J5+L4+N4+N5+P4+H4+F4+F5+R4+R5+T4</f>
        <v>0</v>
      </c>
      <c r="Y4" s="357">
        <f>K5+K4+M4+O5+O4+U4+I4+G4+G5+Q4+S4+S5</f>
        <v>90</v>
      </c>
      <c r="Z4" s="366">
        <f>X4+X6</f>
        <v>0</v>
      </c>
      <c r="AA4" s="340">
        <f>Y4+Y6</f>
        <v>90</v>
      </c>
      <c r="AB4" s="297"/>
      <c r="AD4" s="31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224">
        <f>AD4/AE4</f>
        <v>0</v>
      </c>
      <c r="AG4" s="225">
        <f>Z4/AA4</f>
        <v>0</v>
      </c>
    </row>
    <row r="5" spans="1:33" ht="16.5" customHeight="1" thickBot="1" x14ac:dyDescent="0.3">
      <c r="A5" s="244"/>
      <c r="B5" s="331"/>
      <c r="C5" s="332"/>
      <c r="D5" s="332"/>
      <c r="E5" s="333"/>
      <c r="F5" s="33">
        <v>0</v>
      </c>
      <c r="G5" s="34">
        <v>15</v>
      </c>
      <c r="H5" s="226">
        <f>IF(AND(F4=0,F5=0),0,1)*0+IF(AND(F4&gt;G4,F5&gt;G5),1,0)*2+IF(AND(F4&lt;G4,F5&lt;G5),1,0)*IF(AND(F4=0,F5=0),0,1)+IF(H4&gt;I4,1,0)*2+IF(H4&lt;I4,1,0)*1</f>
        <v>0</v>
      </c>
      <c r="I5" s="227"/>
      <c r="J5" s="33">
        <v>0</v>
      </c>
      <c r="K5" s="34">
        <v>15</v>
      </c>
      <c r="L5" s="226">
        <f>IF(AND(J4=0,J5=0),0,1)*0+IF(AND(J4&gt;K4,J5&gt;K5),1,0)*2+IF(AND(J4&lt;K4,J5&lt;K5),1,0)*IF(AND(J4=0,J5=0),0,1)+IF(L4&gt;M4,1,0)*2+IF(L4&lt;M4,1,0)*1</f>
        <v>0</v>
      </c>
      <c r="M5" s="227"/>
      <c r="N5" s="33"/>
      <c r="O5" s="34"/>
      <c r="P5" s="226"/>
      <c r="Q5" s="227"/>
      <c r="R5" s="112">
        <v>0</v>
      </c>
      <c r="S5" s="46">
        <v>15</v>
      </c>
      <c r="T5" s="226">
        <f>IF(AND(R4=0,R5=0),0,1)*0+IF(AND(R4&gt;S4,R5&gt;S5),1,0)*2+IF(AND(R4&lt;S4,R5&lt;S5),1,0)*IF(AND(R4=0,R5=0),0,1)+IF(T4&gt;U4,1,0)*2+IF(T4&lt;U4,1,0)*1</f>
        <v>0</v>
      </c>
      <c r="U5" s="227"/>
      <c r="V5" s="348"/>
      <c r="W5" s="354"/>
      <c r="X5" s="346"/>
      <c r="Y5" s="365"/>
      <c r="Z5" s="367"/>
      <c r="AA5" s="341"/>
      <c r="AB5" s="298"/>
      <c r="AD5" s="312"/>
      <c r="AE5" s="224"/>
      <c r="AF5" s="224"/>
      <c r="AG5" s="225"/>
    </row>
    <row r="6" spans="1:33" ht="16.5" customHeight="1" thickTop="1" thickBot="1" x14ac:dyDescent="0.3">
      <c r="A6" s="244"/>
      <c r="B6" s="331"/>
      <c r="C6" s="332"/>
      <c r="D6" s="332"/>
      <c r="E6" s="333"/>
      <c r="F6" s="35"/>
      <c r="G6" s="36"/>
      <c r="H6" s="37"/>
      <c r="I6" s="40"/>
      <c r="J6" s="35"/>
      <c r="K6" s="36"/>
      <c r="L6" s="37"/>
      <c r="M6" s="41"/>
      <c r="N6" s="35"/>
      <c r="O6" s="36"/>
      <c r="P6" s="37"/>
      <c r="Q6" s="40"/>
      <c r="R6" s="113"/>
      <c r="S6" s="114"/>
      <c r="T6" s="37"/>
      <c r="U6" s="41"/>
      <c r="V6" s="347"/>
      <c r="W6" s="354"/>
      <c r="X6" s="345"/>
      <c r="Y6" s="357"/>
      <c r="Z6" s="367"/>
      <c r="AA6" s="341"/>
      <c r="AB6" s="298"/>
      <c r="AD6" s="312"/>
      <c r="AE6" s="224"/>
      <c r="AF6" s="224"/>
      <c r="AG6" s="225"/>
    </row>
    <row r="7" spans="1:33" ht="16.5" customHeight="1" thickBot="1" x14ac:dyDescent="0.3">
      <c r="A7" s="313"/>
      <c r="B7" s="334"/>
      <c r="C7" s="335"/>
      <c r="D7" s="335"/>
      <c r="E7" s="336"/>
      <c r="F7" s="40"/>
      <c r="G7" s="38"/>
      <c r="H7" s="226"/>
      <c r="I7" s="227"/>
      <c r="J7" s="39"/>
      <c r="K7" s="38"/>
      <c r="L7" s="349"/>
      <c r="M7" s="350"/>
      <c r="N7" s="42"/>
      <c r="O7" s="38"/>
      <c r="P7" s="349"/>
      <c r="Q7" s="350"/>
      <c r="R7" s="115"/>
      <c r="S7" s="116"/>
      <c r="T7" s="349"/>
      <c r="U7" s="350"/>
      <c r="V7" s="348"/>
      <c r="W7" s="364"/>
      <c r="X7" s="346"/>
      <c r="Y7" s="365"/>
      <c r="Z7" s="368"/>
      <c r="AA7" s="342"/>
      <c r="AB7" s="325"/>
      <c r="AD7" s="312"/>
      <c r="AE7" s="224"/>
      <c r="AF7" s="224"/>
      <c r="AG7" s="225"/>
    </row>
    <row r="8" spans="1:33" ht="16.5" customHeight="1" thickTop="1" thickBot="1" x14ac:dyDescent="0.3">
      <c r="A8" s="228" t="s">
        <v>175</v>
      </c>
      <c r="B8" s="47">
        <f>G4</f>
        <v>15</v>
      </c>
      <c r="C8" s="48">
        <f>F4</f>
        <v>0</v>
      </c>
      <c r="D8" s="49"/>
      <c r="E8" s="50"/>
      <c r="F8" s="314"/>
      <c r="G8" s="315"/>
      <c r="H8" s="315"/>
      <c r="I8" s="316"/>
      <c r="J8" s="51">
        <v>15</v>
      </c>
      <c r="K8" s="52">
        <v>6</v>
      </c>
      <c r="L8" s="117">
        <v>11</v>
      </c>
      <c r="M8" s="54">
        <v>5</v>
      </c>
      <c r="N8" s="118">
        <v>15</v>
      </c>
      <c r="O8" s="119">
        <v>0</v>
      </c>
      <c r="P8" s="117"/>
      <c r="Q8" s="56"/>
      <c r="R8" s="120">
        <v>8</v>
      </c>
      <c r="S8" s="119">
        <v>15</v>
      </c>
      <c r="T8" s="121"/>
      <c r="U8" s="54"/>
      <c r="V8" s="251">
        <f>T9+P9+L9+D9</f>
        <v>7</v>
      </c>
      <c r="W8" s="321">
        <f>V8+V10</f>
        <v>7</v>
      </c>
      <c r="X8" s="236">
        <f>J8+J9+L8+N8+N9+P8+D8+B8+B9+R8+R9+T8</f>
        <v>116</v>
      </c>
      <c r="Y8" s="253">
        <f>K9+K8+M8+O9+O8+U8+E8+C8+C9+S8+S9+Q8</f>
        <v>56</v>
      </c>
      <c r="Z8" s="236">
        <f>X8+X10</f>
        <v>116</v>
      </c>
      <c r="AA8" s="253">
        <f>Y8+Y10</f>
        <v>56</v>
      </c>
      <c r="AB8" s="297" t="s">
        <v>181</v>
      </c>
      <c r="AD8" s="31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22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3</v>
      </c>
      <c r="AF8" s="224">
        <f t="shared" ref="AF8" si="0">AD8/AE8</f>
        <v>2</v>
      </c>
      <c r="AG8" s="225">
        <f t="shared" ref="AG8" si="1">Z8/AA8</f>
        <v>2.0714285714285716</v>
      </c>
    </row>
    <row r="9" spans="1:33" ht="16.5" customHeight="1" thickBot="1" x14ac:dyDescent="0.3">
      <c r="A9" s="244"/>
      <c r="B9" s="60">
        <f>G5</f>
        <v>15</v>
      </c>
      <c r="C9" s="61">
        <f>F5</f>
        <v>0</v>
      </c>
      <c r="D9" s="226">
        <f>IF(AND(B8=0,B9=0),0,1)*0+IF(AND(B8&gt;C8,B9&gt;C9),1,0)*2+IF(AND(B8&lt;C8,B9&lt;C9),1,0)*IF(AND(B8=0,B9=0),0,1)+IF(D8&gt;E8,1,0)*2+IF(D8&lt;E8,1,0)*1</f>
        <v>2</v>
      </c>
      <c r="E9" s="227"/>
      <c r="F9" s="302"/>
      <c r="G9" s="303"/>
      <c r="H9" s="303"/>
      <c r="I9" s="304"/>
      <c r="J9" s="62">
        <v>13</v>
      </c>
      <c r="K9" s="63">
        <v>15</v>
      </c>
      <c r="L9" s="287">
        <f>IF(AND(J8=0,J9=0),0,1)*0+IF(AND(J8&gt;K8,J9&gt;K9),1,0)*2+IF(AND(J8&lt;K8,J9&lt;K9),1,0)*IF(AND(J8=0,J9=0),0,1)+IF(L8&gt;M8,1,0)*2+IF(L8&lt;M8,1,0)*1</f>
        <v>2</v>
      </c>
      <c r="M9" s="288"/>
      <c r="N9" s="62">
        <v>15</v>
      </c>
      <c r="O9" s="63">
        <v>0</v>
      </c>
      <c r="P9" s="287">
        <f>IF(AND(N8=0,N9=0),0,1)*0+IF(AND(N8&gt;O8,N9&gt;O9),1,0)*2+IF(AND(N8&lt;O8,N9&lt;O9),1,0)*IF(AND(N8=0,N9=0),0,1)+IF(P8&gt;Q8,1,0)*2+IF(P8&lt;Q8,1,0)*1</f>
        <v>2</v>
      </c>
      <c r="Q9" s="288"/>
      <c r="R9" s="64">
        <v>9</v>
      </c>
      <c r="S9" s="63">
        <v>15</v>
      </c>
      <c r="T9" s="226">
        <f>IF(AND(R8=0,R9=0),0,1)*0+IF(AND(R8&gt;S8,R9&gt;S9),1,0)*2+IF(AND(R8&lt;S8,R9&lt;S9),1,0)*IF(AND(R8=0,R9=0),0,1)+IF(T8&gt;U8,1,0)*2+IF(T8&lt;U8,1,0)*1</f>
        <v>1</v>
      </c>
      <c r="U9" s="227"/>
      <c r="V9" s="252"/>
      <c r="W9" s="309"/>
      <c r="X9" s="248"/>
      <c r="Y9" s="254"/>
      <c r="Z9" s="294"/>
      <c r="AA9" s="295"/>
      <c r="AB9" s="298"/>
      <c r="AD9" s="312"/>
      <c r="AE9" s="224"/>
      <c r="AF9" s="224"/>
      <c r="AG9" s="225"/>
    </row>
    <row r="10" spans="1:33" ht="16.5" customHeight="1" thickTop="1" thickBot="1" x14ac:dyDescent="0.3">
      <c r="A10" s="244"/>
      <c r="B10" s="66"/>
      <c r="C10" s="67"/>
      <c r="D10" s="68"/>
      <c r="E10" s="69"/>
      <c r="F10" s="302"/>
      <c r="G10" s="303"/>
      <c r="H10" s="303"/>
      <c r="I10" s="304"/>
      <c r="J10" s="70"/>
      <c r="K10" s="71"/>
      <c r="L10" s="72"/>
      <c r="M10" s="54"/>
      <c r="N10" s="70"/>
      <c r="O10" s="71"/>
      <c r="P10" s="72"/>
      <c r="Q10" s="56"/>
      <c r="R10" s="73"/>
      <c r="S10" s="71"/>
      <c r="T10" s="56"/>
      <c r="U10" s="59"/>
      <c r="V10" s="251">
        <f>P11+L11+D11+T11</f>
        <v>0</v>
      </c>
      <c r="W10" s="309"/>
      <c r="X10" s="236">
        <f>J10+J11+L10+N10+N11+P10+D10+B10+B11+R10+R11+T10</f>
        <v>0</v>
      </c>
      <c r="Y10" s="253">
        <f>K11+K10+M10+O11+O10+U10+E10+C10+C11+S10+S11+Q10</f>
        <v>0</v>
      </c>
      <c r="Z10" s="294"/>
      <c r="AA10" s="295"/>
      <c r="AB10" s="298"/>
      <c r="AD10" s="312"/>
      <c r="AE10" s="224"/>
      <c r="AF10" s="224"/>
      <c r="AG10" s="225"/>
    </row>
    <row r="11" spans="1:33" ht="16.5" customHeight="1" thickBot="1" x14ac:dyDescent="0.3">
      <c r="A11" s="313"/>
      <c r="B11" s="74"/>
      <c r="C11" s="75"/>
      <c r="D11" s="226"/>
      <c r="E11" s="227"/>
      <c r="F11" s="369"/>
      <c r="G11" s="370"/>
      <c r="H11" s="370"/>
      <c r="I11" s="371"/>
      <c r="J11" s="76"/>
      <c r="K11" s="77"/>
      <c r="L11" s="226"/>
      <c r="M11" s="227"/>
      <c r="N11" s="76"/>
      <c r="O11" s="77"/>
      <c r="P11" s="349"/>
      <c r="Q11" s="350"/>
      <c r="R11" s="78"/>
      <c r="S11" s="77"/>
      <c r="T11" s="349"/>
      <c r="U11" s="350"/>
      <c r="V11" s="252"/>
      <c r="W11" s="322"/>
      <c r="X11" s="248"/>
      <c r="Y11" s="254"/>
      <c r="Z11" s="311"/>
      <c r="AA11" s="296"/>
      <c r="AB11" s="325"/>
      <c r="AD11" s="312"/>
      <c r="AE11" s="224"/>
      <c r="AF11" s="224"/>
      <c r="AG11" s="225"/>
    </row>
    <row r="12" spans="1:33" ht="16.5" customHeight="1" thickTop="1" thickBot="1" x14ac:dyDescent="0.3">
      <c r="A12" s="228" t="s">
        <v>16</v>
      </c>
      <c r="B12" s="55">
        <f>K4</f>
        <v>15</v>
      </c>
      <c r="C12" s="52">
        <f>J4</f>
        <v>0</v>
      </c>
      <c r="D12" s="53"/>
      <c r="E12" s="54"/>
      <c r="F12" s="79">
        <f>K8</f>
        <v>6</v>
      </c>
      <c r="G12" s="80">
        <f>J8</f>
        <v>15</v>
      </c>
      <c r="H12" s="57">
        <f>M8</f>
        <v>5</v>
      </c>
      <c r="I12" s="56">
        <f>L8</f>
        <v>11</v>
      </c>
      <c r="J12" s="314"/>
      <c r="K12" s="315"/>
      <c r="L12" s="315"/>
      <c r="M12" s="316"/>
      <c r="N12" s="55">
        <v>15</v>
      </c>
      <c r="O12" s="52">
        <v>0</v>
      </c>
      <c r="P12" s="117"/>
      <c r="Q12" s="56"/>
      <c r="R12" s="120">
        <v>2</v>
      </c>
      <c r="S12" s="119">
        <v>15</v>
      </c>
      <c r="T12" s="56"/>
      <c r="U12" s="122"/>
      <c r="V12" s="251">
        <f>P13+H13+D13+T13</f>
        <v>6</v>
      </c>
      <c r="W12" s="321">
        <f>V12+V14</f>
        <v>6</v>
      </c>
      <c r="X12" s="236">
        <f>H12+F12+F13+D12+B12+B13+N12+N13+P12+R12+R13+T12</f>
        <v>94</v>
      </c>
      <c r="Y12" s="253">
        <f>I12+G12+G13+E12+C12+C13+O13+O12+U12+S12+S13+Q12</f>
        <v>69</v>
      </c>
      <c r="Z12" s="236">
        <f>X12+X14</f>
        <v>94</v>
      </c>
      <c r="AA12" s="253">
        <f>Y12+Y14</f>
        <v>69</v>
      </c>
      <c r="AB12" s="297" t="s">
        <v>182</v>
      </c>
      <c r="AD12" s="31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5</v>
      </c>
      <c r="AE12" s="22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224">
        <f t="shared" ref="AF12" si="2">AD12/AE12</f>
        <v>1.25</v>
      </c>
      <c r="AG12" s="225">
        <f t="shared" ref="AG12" si="3">Z12/AA12</f>
        <v>1.3623188405797102</v>
      </c>
    </row>
    <row r="13" spans="1:33" ht="16.5" customHeight="1" thickBot="1" x14ac:dyDescent="0.3">
      <c r="A13" s="244"/>
      <c r="B13" s="62">
        <f>K5</f>
        <v>15</v>
      </c>
      <c r="C13" s="63">
        <f>J5</f>
        <v>0</v>
      </c>
      <c r="D13" s="226">
        <f>IF(AND(B12=0,B13=0),0,1)*0+IF(AND(B12&gt;C12,B13&gt;C13),1,0)*2+IF(AND(B12&lt;C12,B13&lt;C13),1,0)*IF(AND(B12=0,B13=0),0,1)+IF(D12&gt;E12,1,0)*2+IF(D12&lt;E12,1,0)*1</f>
        <v>2</v>
      </c>
      <c r="E13" s="227"/>
      <c r="F13" s="82">
        <f>K9</f>
        <v>15</v>
      </c>
      <c r="G13" s="65">
        <f>J9</f>
        <v>13</v>
      </c>
      <c r="H13" s="226">
        <f>IF(AND(F12=0,F13=0),0,1)*0+IF(AND(F12&gt;G12,F13&gt;G13),1,0)*2+IF(AND(F12&lt;G12,F13&lt;G13),1,0)*IF(AND(F12=0,F13=0),0,1)+IF(H12&gt;I12,1,0)*2+IF(H12&lt;I12,1,0)*1</f>
        <v>1</v>
      </c>
      <c r="I13" s="227"/>
      <c r="J13" s="302"/>
      <c r="K13" s="303"/>
      <c r="L13" s="303"/>
      <c r="M13" s="304"/>
      <c r="N13" s="62">
        <v>15</v>
      </c>
      <c r="O13" s="63">
        <v>0</v>
      </c>
      <c r="P13" s="226">
        <f>IF(AND(N12=0,N13=0),0,1)*0+IF(AND(N12&gt;O12,N13&gt;O13),1,0)*2+IF(AND(N12&lt;O12,N13&lt;O13),1,0)*IF(AND(N12=0,N13=0),0,1)+IF(P12&gt;Q12,1,0)*2+IF(P12&lt;Q12,1,0)*1</f>
        <v>2</v>
      </c>
      <c r="Q13" s="227"/>
      <c r="R13" s="64">
        <v>6</v>
      </c>
      <c r="S13" s="63">
        <v>15</v>
      </c>
      <c r="T13" s="226">
        <f>IF(AND(R12=0,R13=0),0,1)*0+IF(AND(R12&gt;S12,R13&gt;S13),1,0)*2+IF(AND(R12&lt;S12,R13&lt;S13),1,0)*IF(AND(R12=0,R13=0),0,1)+IF(T12&gt;U12,1,0)*2+IF(T12&lt;U12,1,0)*1</f>
        <v>1</v>
      </c>
      <c r="U13" s="227"/>
      <c r="V13" s="252"/>
      <c r="W13" s="309"/>
      <c r="X13" s="248"/>
      <c r="Y13" s="254"/>
      <c r="Z13" s="294"/>
      <c r="AA13" s="295"/>
      <c r="AB13" s="298"/>
      <c r="AD13" s="312"/>
      <c r="AE13" s="224"/>
      <c r="AF13" s="224"/>
      <c r="AG13" s="225"/>
    </row>
    <row r="14" spans="1:33" ht="16.5" customHeight="1" thickTop="1" thickBot="1" x14ac:dyDescent="0.3">
      <c r="A14" s="244"/>
      <c r="B14" s="70"/>
      <c r="C14" s="71"/>
      <c r="D14" s="72"/>
      <c r="E14" s="54"/>
      <c r="F14" s="58"/>
      <c r="G14" s="83"/>
      <c r="H14" s="84"/>
      <c r="I14" s="56"/>
      <c r="J14" s="302"/>
      <c r="K14" s="303"/>
      <c r="L14" s="303"/>
      <c r="M14" s="304"/>
      <c r="N14" s="70"/>
      <c r="O14" s="71"/>
      <c r="P14" s="72"/>
      <c r="Q14" s="56"/>
      <c r="R14" s="73"/>
      <c r="S14" s="71"/>
      <c r="T14" s="56"/>
      <c r="U14" s="59"/>
      <c r="V14" s="251">
        <f>P15+H15+D15+T15</f>
        <v>0</v>
      </c>
      <c r="W14" s="309"/>
      <c r="X14" s="236">
        <f>H14+F14+F15+D14+B14+B15+N14+N15+P14+R14+R15+T14</f>
        <v>0</v>
      </c>
      <c r="Y14" s="253">
        <f>I14+G14+G15+E14+C14+C15+O15+O14+U14+S14+S15+Q14</f>
        <v>0</v>
      </c>
      <c r="Z14" s="294"/>
      <c r="AA14" s="295"/>
      <c r="AB14" s="298"/>
      <c r="AD14" s="312"/>
      <c r="AE14" s="224"/>
      <c r="AF14" s="224"/>
      <c r="AG14" s="225"/>
    </row>
    <row r="15" spans="1:33" ht="16.5" customHeight="1" thickBot="1" x14ac:dyDescent="0.3">
      <c r="A15" s="313"/>
      <c r="B15" s="76"/>
      <c r="C15" s="77"/>
      <c r="D15" s="226"/>
      <c r="E15" s="227"/>
      <c r="F15" s="77"/>
      <c r="G15" s="85"/>
      <c r="H15" s="226"/>
      <c r="I15" s="227"/>
      <c r="J15" s="369"/>
      <c r="K15" s="370"/>
      <c r="L15" s="370"/>
      <c r="M15" s="371"/>
      <c r="N15" s="76"/>
      <c r="O15" s="77"/>
      <c r="P15" s="226"/>
      <c r="Q15" s="227"/>
      <c r="R15" s="78"/>
      <c r="S15" s="77"/>
      <c r="T15" s="226"/>
      <c r="U15" s="227"/>
      <c r="V15" s="252"/>
      <c r="W15" s="322"/>
      <c r="X15" s="248"/>
      <c r="Y15" s="254"/>
      <c r="Z15" s="311"/>
      <c r="AA15" s="296"/>
      <c r="AB15" s="325"/>
      <c r="AD15" s="312"/>
      <c r="AE15" s="224"/>
      <c r="AF15" s="224"/>
      <c r="AG15" s="225"/>
    </row>
    <row r="16" spans="1:33" ht="16.5" customHeight="1" thickTop="1" thickBot="1" x14ac:dyDescent="0.3">
      <c r="A16" s="228" t="s">
        <v>14</v>
      </c>
      <c r="B16" s="55"/>
      <c r="C16" s="52"/>
      <c r="D16" s="53"/>
      <c r="E16" s="86"/>
      <c r="F16" s="79">
        <f>O8</f>
        <v>0</v>
      </c>
      <c r="G16" s="80">
        <f>N8</f>
        <v>15</v>
      </c>
      <c r="H16" s="57"/>
      <c r="I16" s="81"/>
      <c r="J16" s="55">
        <f>O12</f>
        <v>0</v>
      </c>
      <c r="K16" s="52">
        <f>N12</f>
        <v>15</v>
      </c>
      <c r="L16" s="53"/>
      <c r="M16" s="86"/>
      <c r="N16" s="314"/>
      <c r="O16" s="315"/>
      <c r="P16" s="315"/>
      <c r="Q16" s="316"/>
      <c r="R16" s="87">
        <v>0</v>
      </c>
      <c r="S16" s="88">
        <v>15</v>
      </c>
      <c r="T16" s="89"/>
      <c r="U16" s="90"/>
      <c r="V16" s="347">
        <f>H17+D17+L17+T17</f>
        <v>0</v>
      </c>
      <c r="W16" s="363">
        <f>V16+V18</f>
        <v>0</v>
      </c>
      <c r="X16" s="345">
        <f>J16+J17+L16+B16+B17+D16+F16+F17+H16+R16+R17+T16</f>
        <v>0</v>
      </c>
      <c r="Y16" s="357">
        <f>K17+K16+M16+C17+C16+E16+I16+G16+G17+S16+S17+U16</f>
        <v>90</v>
      </c>
      <c r="Z16" s="345">
        <f>X16+X18</f>
        <v>0</v>
      </c>
      <c r="AA16" s="253">
        <f>Y16+Y18</f>
        <v>90</v>
      </c>
      <c r="AB16" s="297"/>
      <c r="AD16" s="31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22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224">
        <f t="shared" ref="AF16" si="4">AD16/AE16</f>
        <v>0</v>
      </c>
      <c r="AG16" s="225">
        <f t="shared" ref="AG16" si="5">Z16/AA16</f>
        <v>0</v>
      </c>
    </row>
    <row r="17" spans="1:33" ht="16.5" customHeight="1" thickBot="1" x14ac:dyDescent="0.3">
      <c r="A17" s="244"/>
      <c r="B17" s="62"/>
      <c r="C17" s="63"/>
      <c r="D17" s="226"/>
      <c r="E17" s="227"/>
      <c r="F17" s="63">
        <f>O9</f>
        <v>0</v>
      </c>
      <c r="G17" s="65">
        <f>N9</f>
        <v>15</v>
      </c>
      <c r="H17" s="226">
        <f>IF(AND(F16=0,F17=0),0,1)*0+IF(AND(F16&gt;G16,F17&gt;G17),1,0)*2+IF(AND(F16&lt;G16,F17&lt;G17),1,0)*IF(AND(F16=0,F17=0),0,1)+IF(H16&gt;I16,1,0)*2+IF(H16&lt;I16,1,0)*1</f>
        <v>0</v>
      </c>
      <c r="I17" s="227"/>
      <c r="J17" s="62">
        <f>O13</f>
        <v>0</v>
      </c>
      <c r="K17" s="63">
        <f>N13</f>
        <v>15</v>
      </c>
      <c r="L17" s="226">
        <f>IF(AND(J16=0,J17=0),0,1)*0+IF(AND(J16&gt;K16,J17&gt;K17),1,0)*2+IF(AND(J16&lt;K16,J17&lt;K17),1,0)*IF(AND(J16=0,J17=0),0,1)+IF(L16&gt;M16,1,0)*2+IF(L16&lt;M16,1,0)*1</f>
        <v>0</v>
      </c>
      <c r="M17" s="227"/>
      <c r="N17" s="302"/>
      <c r="O17" s="303"/>
      <c r="P17" s="303"/>
      <c r="Q17" s="304"/>
      <c r="R17" s="91">
        <v>0</v>
      </c>
      <c r="S17" s="92">
        <v>15</v>
      </c>
      <c r="T17" s="226">
        <f>IF(AND(R16=0,R17=0),0,1)*0+IF(AND(R16&gt;S16,R17&gt;S17),1,0)*2+IF(AND(R16&lt;S16,R17&lt;S17),1,0)*IF(AND(R16=0,R17=0),0,1)+IF(T16&gt;U16,1,0)*2+IF(T16&lt;U16,1,0)*1</f>
        <v>0</v>
      </c>
      <c r="U17" s="227"/>
      <c r="V17" s="348"/>
      <c r="W17" s="354"/>
      <c r="X17" s="346"/>
      <c r="Y17" s="365"/>
      <c r="Z17" s="360"/>
      <c r="AA17" s="295"/>
      <c r="AB17" s="298"/>
      <c r="AD17" s="312"/>
      <c r="AE17" s="224"/>
      <c r="AF17" s="224"/>
      <c r="AG17" s="225"/>
    </row>
    <row r="18" spans="1:33" ht="16.5" customHeight="1" thickTop="1" thickBot="1" x14ac:dyDescent="0.3">
      <c r="A18" s="244"/>
      <c r="B18" s="70"/>
      <c r="C18" s="71"/>
      <c r="D18" s="93"/>
      <c r="E18" s="54"/>
      <c r="F18" s="58"/>
      <c r="G18" s="83"/>
      <c r="H18" s="94"/>
      <c r="I18" s="56"/>
      <c r="J18" s="70"/>
      <c r="K18" s="71"/>
      <c r="L18" s="93"/>
      <c r="M18" s="54"/>
      <c r="N18" s="302"/>
      <c r="O18" s="303"/>
      <c r="P18" s="303"/>
      <c r="Q18" s="304"/>
      <c r="R18" s="95"/>
      <c r="S18" s="96"/>
      <c r="T18" s="97"/>
      <c r="U18" s="98"/>
      <c r="V18" s="347"/>
      <c r="W18" s="354"/>
      <c r="X18" s="345"/>
      <c r="Y18" s="357"/>
      <c r="Z18" s="360"/>
      <c r="AA18" s="295"/>
      <c r="AB18" s="298"/>
      <c r="AD18" s="312"/>
      <c r="AE18" s="224"/>
      <c r="AF18" s="224"/>
      <c r="AG18" s="225"/>
    </row>
    <row r="19" spans="1:33" ht="16.5" customHeight="1" thickBot="1" x14ac:dyDescent="0.3">
      <c r="A19" s="313"/>
      <c r="B19" s="76"/>
      <c r="C19" s="77"/>
      <c r="D19" s="226"/>
      <c r="E19" s="227"/>
      <c r="F19" s="77"/>
      <c r="G19" s="85"/>
      <c r="H19" s="349"/>
      <c r="I19" s="350"/>
      <c r="J19" s="76"/>
      <c r="K19" s="77"/>
      <c r="L19" s="349"/>
      <c r="M19" s="350"/>
      <c r="N19" s="369"/>
      <c r="O19" s="370"/>
      <c r="P19" s="370"/>
      <c r="Q19" s="371"/>
      <c r="R19" s="99"/>
      <c r="S19" s="100"/>
      <c r="T19" s="226"/>
      <c r="U19" s="227"/>
      <c r="V19" s="353"/>
      <c r="W19" s="364"/>
      <c r="X19" s="356"/>
      <c r="Y19" s="358"/>
      <c r="Z19" s="356"/>
      <c r="AA19" s="296"/>
      <c r="AB19" s="325"/>
      <c r="AD19" s="312"/>
      <c r="AE19" s="224"/>
      <c r="AF19" s="224"/>
      <c r="AG19" s="225"/>
    </row>
    <row r="20" spans="1:33" ht="16.5" customHeight="1" thickTop="1" thickBot="1" x14ac:dyDescent="0.3">
      <c r="A20" s="228" t="s">
        <v>170</v>
      </c>
      <c r="B20" s="55">
        <f>S4</f>
        <v>15</v>
      </c>
      <c r="C20" s="101">
        <f>R4</f>
        <v>0</v>
      </c>
      <c r="D20" s="57"/>
      <c r="E20" s="86"/>
      <c r="F20" s="79">
        <f>S8</f>
        <v>15</v>
      </c>
      <c r="G20" s="80">
        <f>R8</f>
        <v>8</v>
      </c>
      <c r="H20" s="121"/>
      <c r="I20" s="56"/>
      <c r="J20" s="118">
        <f>S12</f>
        <v>15</v>
      </c>
      <c r="K20" s="123">
        <f>R12</f>
        <v>2</v>
      </c>
      <c r="L20" s="121"/>
      <c r="M20" s="54"/>
      <c r="N20" s="87">
        <f>S16</f>
        <v>15</v>
      </c>
      <c r="O20" s="102">
        <f>R16</f>
        <v>0</v>
      </c>
      <c r="P20" s="49"/>
      <c r="Q20" s="69"/>
      <c r="R20" s="302"/>
      <c r="S20" s="303"/>
      <c r="T20" s="303"/>
      <c r="U20" s="304"/>
      <c r="V20" s="251">
        <f>P21+L21+H21+D21</f>
        <v>8</v>
      </c>
      <c r="W20" s="309">
        <f>V20+V22</f>
        <v>8</v>
      </c>
      <c r="X20" s="236">
        <f>P20+N20+N21+L20+J20+J21+H20+F20+F21+D20+B20+B21</f>
        <v>120</v>
      </c>
      <c r="Y20" s="253">
        <f>Q20+O20+O21+M20+K20+K21+I20+G20+G21+E20+C20+C21</f>
        <v>25</v>
      </c>
      <c r="Z20" s="294">
        <f>X20+X22</f>
        <v>120</v>
      </c>
      <c r="AA20" s="295">
        <f>Y20+Y22</f>
        <v>25</v>
      </c>
      <c r="AB20" s="297" t="s">
        <v>180</v>
      </c>
      <c r="AD20" s="30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22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24" t="e">
        <f t="shared" ref="AF20" si="6">AD20/AE20</f>
        <v>#DIV/0!</v>
      </c>
      <c r="AG20" s="225">
        <f t="shared" ref="AG20" si="7">Z20/AA20</f>
        <v>4.8</v>
      </c>
    </row>
    <row r="21" spans="1:33" ht="16.5" customHeight="1" thickBot="1" x14ac:dyDescent="0.3">
      <c r="A21" s="244"/>
      <c r="B21" s="62">
        <f>S5</f>
        <v>15</v>
      </c>
      <c r="C21" s="63">
        <f>R5</f>
        <v>0</v>
      </c>
      <c r="D21" s="226">
        <f>IF(AND(B20=0,B21=0),0,1)*0+IF(AND(B20&gt;C20,B21&gt;C21),1,0)*2+IF(AND(B20&lt;C20,B21&lt;C21),1,0)*IF(AND(B20=0,B21=0),0,1)+IF(D20&gt;E20,1,0)*2+IF(D20&lt;E20,1,0)*1</f>
        <v>2</v>
      </c>
      <c r="E21" s="227"/>
      <c r="F21" s="63">
        <f>S9</f>
        <v>15</v>
      </c>
      <c r="G21" s="65">
        <f>R9</f>
        <v>9</v>
      </c>
      <c r="H21" s="226">
        <f>IF(AND(F20=0,F21=0),0,1)*0+IF(AND(F20&gt;G20,F21&gt;G21),1,0)*2+IF(AND(F20&lt;G20,F21&lt;G21),1,0)*IF(AND(F20=0,F21=0),0,1)+IF(H20&gt;I20,1,0)*2+IF(H20&lt;I20,1,0)*1</f>
        <v>2</v>
      </c>
      <c r="I21" s="227"/>
      <c r="J21" s="62">
        <f>S13</f>
        <v>15</v>
      </c>
      <c r="K21" s="63">
        <f>R13</f>
        <v>6</v>
      </c>
      <c r="L21" s="226">
        <f>IF(AND(J20=0,J21=0),0,1)*0+IF(AND(J20&gt;K20,J21&gt;K21),1,0)*2+IF(AND(J20&lt;K20,J21&lt;K21),1,0)*IF(AND(J20=0,J21=0),0,1)+IF(L20&gt;M20,1,0)*2+IF(L20&lt;M20,1,0)*1</f>
        <v>2</v>
      </c>
      <c r="M21" s="227"/>
      <c r="N21" s="91">
        <f>S17</f>
        <v>15</v>
      </c>
      <c r="O21" s="92">
        <f>R17</f>
        <v>0</v>
      </c>
      <c r="P21" s="226">
        <f>IF(AND(N20=0,N21=0),0,1)*0+IF(AND(N20&gt;O20,N21&gt;O21),1,0)*2+IF(AND(N20&lt;O20,N21&lt;O21),1,0)*IF(AND(N20=0,N21=0),0,1)+IF(P20&gt;Q20,1,0)*2+IF(P20&lt;Q20,1,0)*1</f>
        <v>2</v>
      </c>
      <c r="Q21" s="227"/>
      <c r="R21" s="302"/>
      <c r="S21" s="303"/>
      <c r="T21" s="303"/>
      <c r="U21" s="304"/>
      <c r="V21" s="308"/>
      <c r="W21" s="309"/>
      <c r="X21" s="311"/>
      <c r="Y21" s="296"/>
      <c r="Z21" s="294"/>
      <c r="AA21" s="295"/>
      <c r="AB21" s="298"/>
      <c r="AD21" s="300"/>
      <c r="AE21" s="224"/>
      <c r="AF21" s="224"/>
      <c r="AG21" s="225"/>
    </row>
    <row r="22" spans="1:33" ht="16.5" customHeight="1" thickBot="1" x14ac:dyDescent="0.3">
      <c r="A22" s="244"/>
      <c r="B22" s="70"/>
      <c r="C22" s="71"/>
      <c r="D22" s="84"/>
      <c r="E22" s="54"/>
      <c r="F22" s="58"/>
      <c r="G22" s="83"/>
      <c r="H22" s="84"/>
      <c r="I22" s="56"/>
      <c r="J22" s="70"/>
      <c r="K22" s="103"/>
      <c r="L22" s="84"/>
      <c r="M22" s="54"/>
      <c r="N22" s="95"/>
      <c r="O22" s="104"/>
      <c r="P22" s="68"/>
      <c r="Q22" s="69"/>
      <c r="R22" s="302"/>
      <c r="S22" s="303"/>
      <c r="T22" s="303"/>
      <c r="U22" s="304"/>
      <c r="V22" s="293">
        <f>P23+L23+H23+D23</f>
        <v>0</v>
      </c>
      <c r="W22" s="309"/>
      <c r="X22" s="294">
        <f>P22+N22+N23+L22+J22+J23+H22+F22+F23+D22+B22+B23</f>
        <v>0</v>
      </c>
      <c r="Y22" s="295">
        <f>Q22+O22+O23+M22+K22+K23+I22+G22+G23+E22+C22+C23</f>
        <v>0</v>
      </c>
      <c r="Z22" s="294"/>
      <c r="AA22" s="295"/>
      <c r="AB22" s="298"/>
      <c r="AD22" s="300"/>
      <c r="AE22" s="224"/>
      <c r="AF22" s="224"/>
      <c r="AG22" s="225"/>
    </row>
    <row r="23" spans="1:33" ht="16.5" customHeight="1" thickBot="1" x14ac:dyDescent="0.3">
      <c r="A23" s="229"/>
      <c r="B23" s="105"/>
      <c r="C23" s="106"/>
      <c r="D23" s="242"/>
      <c r="E23" s="243"/>
      <c r="F23" s="106"/>
      <c r="G23" s="107"/>
      <c r="H23" s="242"/>
      <c r="I23" s="243"/>
      <c r="J23" s="105"/>
      <c r="K23" s="106"/>
      <c r="L23" s="242"/>
      <c r="M23" s="243"/>
      <c r="N23" s="108"/>
      <c r="O23" s="109"/>
      <c r="P23" s="242"/>
      <c r="Q23" s="243"/>
      <c r="R23" s="305"/>
      <c r="S23" s="306"/>
      <c r="T23" s="306"/>
      <c r="U23" s="307"/>
      <c r="V23" s="270"/>
      <c r="W23" s="310"/>
      <c r="X23" s="237"/>
      <c r="Y23" s="271"/>
      <c r="Z23" s="237"/>
      <c r="AA23" s="271"/>
      <c r="AB23" s="299"/>
      <c r="AD23" s="301"/>
      <c r="AE23" s="240"/>
      <c r="AF23" s="240"/>
      <c r="AG23" s="241"/>
    </row>
    <row r="24" spans="1:33" ht="16.5" customHeight="1" thickTop="1" x14ac:dyDescent="0.25"/>
    <row r="25" spans="1:33" ht="16.5" customHeight="1" x14ac:dyDescent="0.25"/>
    <row r="26" spans="1:33" ht="16.5" customHeight="1" x14ac:dyDescent="0.25">
      <c r="A26" t="s">
        <v>10</v>
      </c>
    </row>
    <row r="27" spans="1:33" ht="16.5" customHeight="1" x14ac:dyDescent="0.25"/>
  </sheetData>
  <mergeCells count="129">
    <mergeCell ref="AD20:AD23"/>
    <mergeCell ref="AE20:AE23"/>
    <mergeCell ref="AF20:AF23"/>
    <mergeCell ref="AG20:AG23"/>
    <mergeCell ref="AD16:AD19"/>
    <mergeCell ref="AE16:AE19"/>
    <mergeCell ref="AF16:AF19"/>
    <mergeCell ref="AG16:AG19"/>
    <mergeCell ref="A20:A23"/>
    <mergeCell ref="R20:U23"/>
    <mergeCell ref="AA20:AA23"/>
    <mergeCell ref="H23:I23"/>
    <mergeCell ref="L23:M23"/>
    <mergeCell ref="P23:Q23"/>
    <mergeCell ref="V20:V21"/>
    <mergeCell ref="W20:W23"/>
    <mergeCell ref="X20:X21"/>
    <mergeCell ref="Y20:Y21"/>
    <mergeCell ref="Z20:Z23"/>
    <mergeCell ref="AB20:AB23"/>
    <mergeCell ref="V22:V23"/>
    <mergeCell ref="X22:X23"/>
    <mergeCell ref="Y22:Y23"/>
    <mergeCell ref="D21:E21"/>
    <mergeCell ref="H21:I21"/>
    <mergeCell ref="L21:M21"/>
    <mergeCell ref="P21:Q21"/>
    <mergeCell ref="D23:E23"/>
    <mergeCell ref="AD12:AD15"/>
    <mergeCell ref="AE12:AE15"/>
    <mergeCell ref="AF12:AF15"/>
    <mergeCell ref="AG12:AG15"/>
    <mergeCell ref="A16:A19"/>
    <mergeCell ref="N16:Q19"/>
    <mergeCell ref="AA16:AA19"/>
    <mergeCell ref="H19:I19"/>
    <mergeCell ref="L19:M19"/>
    <mergeCell ref="T19:U19"/>
    <mergeCell ref="V16:V17"/>
    <mergeCell ref="W16:W19"/>
    <mergeCell ref="X16:X17"/>
    <mergeCell ref="Y16:Y17"/>
    <mergeCell ref="Z16:Z19"/>
    <mergeCell ref="AB16:AB19"/>
    <mergeCell ref="V18:V19"/>
    <mergeCell ref="X18:X19"/>
    <mergeCell ref="Y18:Y19"/>
    <mergeCell ref="D17:E17"/>
    <mergeCell ref="H17:I17"/>
    <mergeCell ref="L17:M17"/>
    <mergeCell ref="T17:U17"/>
    <mergeCell ref="D19:E19"/>
    <mergeCell ref="AD8:AD11"/>
    <mergeCell ref="AE8:AE11"/>
    <mergeCell ref="AF8:AF11"/>
    <mergeCell ref="AG8:AG11"/>
    <mergeCell ref="A12:A15"/>
    <mergeCell ref="J12:M15"/>
    <mergeCell ref="AA12:AA15"/>
    <mergeCell ref="H15:I15"/>
    <mergeCell ref="P15:Q15"/>
    <mergeCell ref="T15:U15"/>
    <mergeCell ref="V12:V13"/>
    <mergeCell ref="W12:W15"/>
    <mergeCell ref="X12:X13"/>
    <mergeCell ref="Y12:Y13"/>
    <mergeCell ref="Z12:Z15"/>
    <mergeCell ref="AB12:AB15"/>
    <mergeCell ref="V14:V15"/>
    <mergeCell ref="X14:X15"/>
    <mergeCell ref="Y14:Y15"/>
    <mergeCell ref="D13:E13"/>
    <mergeCell ref="H13:I13"/>
    <mergeCell ref="P13:Q13"/>
    <mergeCell ref="T13:U13"/>
    <mergeCell ref="D15:E15"/>
    <mergeCell ref="AD4:AD7"/>
    <mergeCell ref="AE4:AE7"/>
    <mergeCell ref="AF4:AF7"/>
    <mergeCell ref="AG4:AG7"/>
    <mergeCell ref="A8:A11"/>
    <mergeCell ref="F8:I11"/>
    <mergeCell ref="AA8:AA11"/>
    <mergeCell ref="L11:M11"/>
    <mergeCell ref="P11:Q11"/>
    <mergeCell ref="T11:U11"/>
    <mergeCell ref="V8:V9"/>
    <mergeCell ref="W8:W11"/>
    <mergeCell ref="X8:X9"/>
    <mergeCell ref="Y8:Y9"/>
    <mergeCell ref="Z8:Z11"/>
    <mergeCell ref="AB8:AB11"/>
    <mergeCell ref="V10:V11"/>
    <mergeCell ref="X10:X11"/>
    <mergeCell ref="Y10:Y11"/>
    <mergeCell ref="D9:E9"/>
    <mergeCell ref="L9:M9"/>
    <mergeCell ref="P9:Q9"/>
    <mergeCell ref="T9:U9"/>
    <mergeCell ref="D11:E11"/>
    <mergeCell ref="AB4:AB7"/>
    <mergeCell ref="V6:V7"/>
    <mergeCell ref="X6:X7"/>
    <mergeCell ref="Y6:Y7"/>
    <mergeCell ref="H5:I5"/>
    <mergeCell ref="L5:M5"/>
    <mergeCell ref="P5:Q5"/>
    <mergeCell ref="T5:U5"/>
    <mergeCell ref="H7:I7"/>
    <mergeCell ref="A4:A7"/>
    <mergeCell ref="B4:E7"/>
    <mergeCell ref="AA4:AA7"/>
    <mergeCell ref="L7:M7"/>
    <mergeCell ref="P7:Q7"/>
    <mergeCell ref="T7:U7"/>
    <mergeCell ref="V4:V5"/>
    <mergeCell ref="W4:W7"/>
    <mergeCell ref="X4:X5"/>
    <mergeCell ref="Y4:Y5"/>
    <mergeCell ref="Z4:Z7"/>
    <mergeCell ref="B3:E3"/>
    <mergeCell ref="F3:I3"/>
    <mergeCell ref="J3:M3"/>
    <mergeCell ref="N3:Q3"/>
    <mergeCell ref="R3:U3"/>
    <mergeCell ref="Z3:AA3"/>
    <mergeCell ref="A1:X1"/>
    <mergeCell ref="V3:W3"/>
    <mergeCell ref="X3:Y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selection activeCell="W25" sqref="W25"/>
    </sheetView>
  </sheetViews>
  <sheetFormatPr defaultRowHeight="15" x14ac:dyDescent="0.25"/>
  <cols>
    <col min="1" max="1" width="16.5703125" customWidth="1"/>
    <col min="2" max="3" width="4" customWidth="1"/>
    <col min="4" max="5" width="3.85546875" customWidth="1"/>
    <col min="6" max="7" width="3.7109375" customWidth="1"/>
    <col min="8" max="10" width="3.5703125" customWidth="1"/>
    <col min="11" max="11" width="3.42578125" customWidth="1"/>
    <col min="12" max="12" width="3.5703125" customWidth="1"/>
    <col min="13" max="13" width="3.42578125" customWidth="1"/>
    <col min="14" max="14" width="3.28515625" customWidth="1"/>
    <col min="15" max="15" width="3.5703125" customWidth="1"/>
    <col min="16" max="16" width="3.85546875" customWidth="1"/>
    <col min="17" max="18" width="3.5703125" customWidth="1"/>
    <col min="19" max="20" width="3.7109375" customWidth="1"/>
    <col min="21" max="21" width="3.5703125" customWidth="1"/>
    <col min="22" max="22" width="4" customWidth="1"/>
    <col min="23" max="23" width="4.42578125" customWidth="1"/>
    <col min="24" max="26" width="4.140625" customWidth="1"/>
    <col min="27" max="27" width="3.85546875" customWidth="1"/>
    <col min="28" max="28" width="8.28515625" customWidth="1"/>
    <col min="31" max="31" width="9.7109375" customWidth="1"/>
  </cols>
  <sheetData>
    <row r="1" spans="1:33" ht="42" customHeight="1" x14ac:dyDescent="0.25">
      <c r="A1" s="264" t="s">
        <v>139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33" ht="15.75" thickBot="1" x14ac:dyDescent="0.3"/>
    <row r="3" spans="1:33" ht="61.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6"/>
      <c r="R3" s="265">
        <v>5</v>
      </c>
      <c r="S3" s="266"/>
      <c r="T3" s="266"/>
      <c r="U3" s="267"/>
      <c r="V3" s="326" t="s">
        <v>1</v>
      </c>
      <c r="W3" s="327"/>
      <c r="X3" s="268" t="s">
        <v>2</v>
      </c>
      <c r="Y3" s="269"/>
      <c r="Z3" s="268" t="s">
        <v>3</v>
      </c>
      <c r="AA3" s="269"/>
      <c r="AB3" s="2" t="s">
        <v>4</v>
      </c>
      <c r="AD3" s="43" t="s">
        <v>6</v>
      </c>
      <c r="AE3" s="44" t="s">
        <v>7</v>
      </c>
      <c r="AF3" s="44" t="s">
        <v>8</v>
      </c>
      <c r="AG3" s="45" t="s">
        <v>9</v>
      </c>
    </row>
    <row r="4" spans="1:33" ht="16.5" thickTop="1" thickBot="1" x14ac:dyDescent="0.3">
      <c r="A4" s="228" t="s">
        <v>172</v>
      </c>
      <c r="B4" s="328"/>
      <c r="C4" s="329"/>
      <c r="D4" s="329"/>
      <c r="E4" s="330"/>
      <c r="F4" s="29">
        <v>0</v>
      </c>
      <c r="G4" s="30">
        <v>15</v>
      </c>
      <c r="H4" s="31"/>
      <c r="I4" s="40"/>
      <c r="J4" s="29">
        <v>0</v>
      </c>
      <c r="K4" s="32">
        <v>15</v>
      </c>
      <c r="L4" s="31"/>
      <c r="M4" s="41"/>
      <c r="N4" s="29">
        <v>0</v>
      </c>
      <c r="O4" s="32">
        <v>15</v>
      </c>
      <c r="P4" s="31"/>
      <c r="Q4" s="40"/>
      <c r="R4" s="110"/>
      <c r="S4" s="111"/>
      <c r="T4" s="31"/>
      <c r="U4" s="41"/>
      <c r="V4" s="347">
        <f>T5+P5+L5+H5</f>
        <v>0</v>
      </c>
      <c r="W4" s="363">
        <f>V4+V6</f>
        <v>0</v>
      </c>
      <c r="X4" s="345">
        <f>J4+J5+L4+N4+N5+P4+H4+F4+F5+R4+R5+T4</f>
        <v>0</v>
      </c>
      <c r="Y4" s="357">
        <f>K5+K4+M4+O5+O4+U4+I4+G4+G5+Q4+S4+S5</f>
        <v>90</v>
      </c>
      <c r="Z4" s="366">
        <f>X4+X6</f>
        <v>0</v>
      </c>
      <c r="AA4" s="340">
        <f>Y4+Y6</f>
        <v>90</v>
      </c>
      <c r="AB4" s="297"/>
      <c r="AD4" s="312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22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224">
        <f>AD4/AE4</f>
        <v>0</v>
      </c>
      <c r="AG4" s="225">
        <f>Z4/AA4</f>
        <v>0</v>
      </c>
    </row>
    <row r="5" spans="1:33" ht="15.75" thickBot="1" x14ac:dyDescent="0.3">
      <c r="A5" s="244"/>
      <c r="B5" s="331"/>
      <c r="C5" s="332"/>
      <c r="D5" s="332"/>
      <c r="E5" s="333"/>
      <c r="F5" s="33">
        <v>0</v>
      </c>
      <c r="G5" s="34">
        <v>15</v>
      </c>
      <c r="H5" s="226">
        <f>IF(AND(F4=0,F5=0),0,1)*0+IF(AND(F4&gt;G4,F5&gt;G5),1,0)*2+IF(AND(F4&lt;G4,F5&lt;G5),1,0)*IF(AND(F4=0,F5=0),0,1)+IF(H4&gt;I4,1,0)*2+IF(H4&lt;I4,1,0)*1</f>
        <v>0</v>
      </c>
      <c r="I5" s="227"/>
      <c r="J5" s="33">
        <v>0</v>
      </c>
      <c r="K5" s="34">
        <v>15</v>
      </c>
      <c r="L5" s="226">
        <f>IF(AND(J4=0,J5=0),0,1)*0+IF(AND(J4&gt;K4,J5&gt;K5),1,0)*2+IF(AND(J4&lt;K4,J5&lt;K5),1,0)*IF(AND(J4=0,J5=0),0,1)+IF(L4&gt;M4,1,0)*2+IF(L4&lt;M4,1,0)*1</f>
        <v>0</v>
      </c>
      <c r="M5" s="227"/>
      <c r="N5" s="33">
        <v>0</v>
      </c>
      <c r="O5" s="34">
        <v>15</v>
      </c>
      <c r="P5" s="226">
        <f>IF(AND(N4=0,N5=0),0,1)*0+IF(AND(N4&gt;O4,N5&gt;O5),1,0)*2+IF(AND(N4&lt;O4,N5&lt;O5),1,0)*IF(AND(N4=0,N5=0),0,1)+IF(P4&gt;Q4,1,0)*2+IF(P4&lt;Q4,1,0)*1</f>
        <v>0</v>
      </c>
      <c r="Q5" s="227"/>
      <c r="R5" s="112"/>
      <c r="S5" s="46"/>
      <c r="T5" s="226"/>
      <c r="U5" s="227"/>
      <c r="V5" s="348"/>
      <c r="W5" s="354"/>
      <c r="X5" s="346"/>
      <c r="Y5" s="365"/>
      <c r="Z5" s="367"/>
      <c r="AA5" s="341"/>
      <c r="AB5" s="298"/>
      <c r="AD5" s="312"/>
      <c r="AE5" s="224"/>
      <c r="AF5" s="224"/>
      <c r="AG5" s="225"/>
    </row>
    <row r="6" spans="1:33" ht="16.5" thickTop="1" thickBot="1" x14ac:dyDescent="0.3">
      <c r="A6" s="244"/>
      <c r="B6" s="331"/>
      <c r="C6" s="332"/>
      <c r="D6" s="332"/>
      <c r="E6" s="333"/>
      <c r="F6" s="35"/>
      <c r="G6" s="36"/>
      <c r="H6" s="37"/>
      <c r="I6" s="40"/>
      <c r="J6" s="35"/>
      <c r="K6" s="36"/>
      <c r="L6" s="37"/>
      <c r="M6" s="41"/>
      <c r="N6" s="35"/>
      <c r="O6" s="36"/>
      <c r="P6" s="37"/>
      <c r="Q6" s="40"/>
      <c r="R6" s="113"/>
      <c r="S6" s="114"/>
      <c r="T6" s="37"/>
      <c r="U6" s="41"/>
      <c r="V6" s="347"/>
      <c r="W6" s="354"/>
      <c r="X6" s="345"/>
      <c r="Y6" s="357"/>
      <c r="Z6" s="367"/>
      <c r="AA6" s="341"/>
      <c r="AB6" s="298"/>
      <c r="AD6" s="312"/>
      <c r="AE6" s="224"/>
      <c r="AF6" s="224"/>
      <c r="AG6" s="225"/>
    </row>
    <row r="7" spans="1:33" ht="15.75" thickBot="1" x14ac:dyDescent="0.3">
      <c r="A7" s="313"/>
      <c r="B7" s="334"/>
      <c r="C7" s="335"/>
      <c r="D7" s="335"/>
      <c r="E7" s="336"/>
      <c r="F7" s="40"/>
      <c r="G7" s="38"/>
      <c r="H7" s="226"/>
      <c r="I7" s="227"/>
      <c r="J7" s="39"/>
      <c r="K7" s="38"/>
      <c r="L7" s="349"/>
      <c r="M7" s="350"/>
      <c r="N7" s="42"/>
      <c r="O7" s="38"/>
      <c r="P7" s="349"/>
      <c r="Q7" s="350"/>
      <c r="R7" s="115"/>
      <c r="S7" s="116"/>
      <c r="T7" s="349"/>
      <c r="U7" s="350"/>
      <c r="V7" s="348"/>
      <c r="W7" s="364"/>
      <c r="X7" s="346"/>
      <c r="Y7" s="365"/>
      <c r="Z7" s="368"/>
      <c r="AA7" s="342"/>
      <c r="AB7" s="325"/>
      <c r="AD7" s="312"/>
      <c r="AE7" s="224"/>
      <c r="AF7" s="224"/>
      <c r="AG7" s="225"/>
    </row>
    <row r="8" spans="1:33" ht="16.5" thickTop="1" thickBot="1" x14ac:dyDescent="0.3">
      <c r="A8" s="228" t="s">
        <v>166</v>
      </c>
      <c r="B8" s="47">
        <f>G4</f>
        <v>15</v>
      </c>
      <c r="C8" s="48">
        <f>F4</f>
        <v>0</v>
      </c>
      <c r="D8" s="49"/>
      <c r="E8" s="50"/>
      <c r="F8" s="314"/>
      <c r="G8" s="315"/>
      <c r="H8" s="315"/>
      <c r="I8" s="316"/>
      <c r="J8" s="51">
        <v>15</v>
      </c>
      <c r="K8" s="52">
        <v>12</v>
      </c>
      <c r="L8" s="117">
        <v>11</v>
      </c>
      <c r="M8" s="54">
        <v>9</v>
      </c>
      <c r="N8" s="118">
        <v>15</v>
      </c>
      <c r="O8" s="119">
        <v>9</v>
      </c>
      <c r="P8" s="117"/>
      <c r="Q8" s="56"/>
      <c r="R8" s="120">
        <v>15</v>
      </c>
      <c r="S8" s="119">
        <v>0</v>
      </c>
      <c r="T8" s="121"/>
      <c r="U8" s="54"/>
      <c r="V8" s="251">
        <f>T9+P9+L9+D9</f>
        <v>8</v>
      </c>
      <c r="W8" s="321">
        <f>V8+V10</f>
        <v>8</v>
      </c>
      <c r="X8" s="236">
        <f>J8+J9+L8+N8+N9+P8+D8+B8+B9+R8+R9+T8</f>
        <v>130</v>
      </c>
      <c r="Y8" s="253">
        <f>K9+K8+M8+O9+O8+U8+E8+C8+C9+S8+S9+Q8</f>
        <v>52</v>
      </c>
      <c r="Z8" s="236">
        <f>X8+X10</f>
        <v>130</v>
      </c>
      <c r="AA8" s="253">
        <f>Y8+Y10</f>
        <v>52</v>
      </c>
      <c r="AB8" s="297" t="s">
        <v>180</v>
      </c>
      <c r="AD8" s="312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22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</v>
      </c>
      <c r="AF8" s="224">
        <f t="shared" ref="AF8" si="0">AD8/AE8</f>
        <v>8</v>
      </c>
      <c r="AG8" s="225">
        <f t="shared" ref="AG8" si="1">Z8/AA8</f>
        <v>2.5</v>
      </c>
    </row>
    <row r="9" spans="1:33" ht="15.75" thickBot="1" x14ac:dyDescent="0.3">
      <c r="A9" s="244"/>
      <c r="B9" s="60">
        <f>G5</f>
        <v>15</v>
      </c>
      <c r="C9" s="61">
        <f>F5</f>
        <v>0</v>
      </c>
      <c r="D9" s="226">
        <f>IF(AND(B8=0,B9=0),0,1)*0+IF(AND(B8&gt;C8,B9&gt;C9),1,0)*2+IF(AND(B8&lt;C8,B9&lt;C9),1,0)*IF(AND(B8=0,B9=0),0,1)+IF(D8&gt;E8,1,0)*2+IF(D8&lt;E8,1,0)*1</f>
        <v>2</v>
      </c>
      <c r="E9" s="227"/>
      <c r="F9" s="302"/>
      <c r="G9" s="303"/>
      <c r="H9" s="303"/>
      <c r="I9" s="304"/>
      <c r="J9" s="62">
        <v>14</v>
      </c>
      <c r="K9" s="63">
        <v>16</v>
      </c>
      <c r="L9" s="287">
        <f>IF(AND(J8=0,J9=0),0,1)*0+IF(AND(J8&gt;K8,J9&gt;K9),1,0)*2+IF(AND(J8&lt;K8,J9&lt;K9),1,0)*IF(AND(J8=0,J9=0),0,1)+IF(L8&gt;M8,1,0)*2+IF(L8&lt;M8,1,0)*1</f>
        <v>2</v>
      </c>
      <c r="M9" s="288"/>
      <c r="N9" s="62">
        <v>15</v>
      </c>
      <c r="O9" s="63">
        <v>6</v>
      </c>
      <c r="P9" s="226">
        <f>IF(AND(N8=0,N9=0),0,1)*0+IF(AND(N8&gt;O8,N9&gt;O9),1,0)*2+IF(AND(N8&lt;O8,N9&lt;O9),1,0)*IF(AND(N8=0,N9=0),0,1)+IF(P8&gt;Q8,1,0)*2+IF(P8&lt;Q8,1,0)*1</f>
        <v>2</v>
      </c>
      <c r="Q9" s="227"/>
      <c r="R9" s="64">
        <v>15</v>
      </c>
      <c r="S9" s="63">
        <v>0</v>
      </c>
      <c r="T9" s="226">
        <f>IF(AND(R8=0,R9=0),0,1)*0+IF(AND(R8&gt;S8,R9&gt;S9),1,0)*2+IF(AND(R8&lt;S8,R9&lt;S9),1,0)*IF(AND(R8=0,R9=0),0,1)+IF(T8&gt;U8,1,0)*2+IF(T8&lt;U8,1,0)*1</f>
        <v>2</v>
      </c>
      <c r="U9" s="227"/>
      <c r="V9" s="252"/>
      <c r="W9" s="309"/>
      <c r="X9" s="248"/>
      <c r="Y9" s="254"/>
      <c r="Z9" s="294"/>
      <c r="AA9" s="295"/>
      <c r="AB9" s="298"/>
      <c r="AD9" s="312"/>
      <c r="AE9" s="224"/>
      <c r="AF9" s="224"/>
      <c r="AG9" s="225"/>
    </row>
    <row r="10" spans="1:33" ht="16.5" thickTop="1" thickBot="1" x14ac:dyDescent="0.3">
      <c r="A10" s="244"/>
      <c r="B10" s="66"/>
      <c r="C10" s="67"/>
      <c r="D10" s="68"/>
      <c r="E10" s="69"/>
      <c r="F10" s="302"/>
      <c r="G10" s="303"/>
      <c r="H10" s="303"/>
      <c r="I10" s="304"/>
      <c r="J10" s="70"/>
      <c r="K10" s="196"/>
      <c r="L10" s="188"/>
      <c r="M10" s="54"/>
      <c r="N10" s="70"/>
      <c r="O10" s="196"/>
      <c r="P10" s="72"/>
      <c r="Q10" s="56"/>
      <c r="R10" s="73"/>
      <c r="S10" s="71"/>
      <c r="T10" s="56"/>
      <c r="U10" s="59"/>
      <c r="V10" s="251">
        <f>P11+L11+D11+T11</f>
        <v>0</v>
      </c>
      <c r="W10" s="309"/>
      <c r="X10" s="236">
        <f>J10+J11+L10+N10+N11+P10+D10+B10+B11+R10+R11+T10</f>
        <v>0</v>
      </c>
      <c r="Y10" s="253">
        <f>K11+K10+M10+O11+O10+U10+E10+C10+C11+S10+S11+Q10</f>
        <v>0</v>
      </c>
      <c r="Z10" s="294"/>
      <c r="AA10" s="295"/>
      <c r="AB10" s="298"/>
      <c r="AD10" s="312"/>
      <c r="AE10" s="224"/>
      <c r="AF10" s="224"/>
      <c r="AG10" s="225"/>
    </row>
    <row r="11" spans="1:33" ht="15.75" thickBot="1" x14ac:dyDescent="0.3">
      <c r="A11" s="313"/>
      <c r="B11" s="74"/>
      <c r="C11" s="75"/>
      <c r="D11" s="226"/>
      <c r="E11" s="227"/>
      <c r="F11" s="369"/>
      <c r="G11" s="370"/>
      <c r="H11" s="370"/>
      <c r="I11" s="371"/>
      <c r="J11" s="189"/>
      <c r="K11" s="190"/>
      <c r="L11" s="287"/>
      <c r="M11" s="288"/>
      <c r="N11" s="189"/>
      <c r="O11" s="190"/>
      <c r="P11" s="349"/>
      <c r="Q11" s="350"/>
      <c r="R11" s="78"/>
      <c r="S11" s="77"/>
      <c r="T11" s="349"/>
      <c r="U11" s="350"/>
      <c r="V11" s="252"/>
      <c r="W11" s="322"/>
      <c r="X11" s="248"/>
      <c r="Y11" s="254"/>
      <c r="Z11" s="311"/>
      <c r="AA11" s="296"/>
      <c r="AB11" s="325"/>
      <c r="AD11" s="312"/>
      <c r="AE11" s="224"/>
      <c r="AF11" s="224"/>
      <c r="AG11" s="225"/>
    </row>
    <row r="12" spans="1:33" ht="16.5" thickTop="1" thickBot="1" x14ac:dyDescent="0.3">
      <c r="A12" s="228" t="s">
        <v>30</v>
      </c>
      <c r="B12" s="55">
        <f>K4</f>
        <v>15</v>
      </c>
      <c r="C12" s="52">
        <f>J4</f>
        <v>0</v>
      </c>
      <c r="D12" s="53"/>
      <c r="E12" s="54"/>
      <c r="F12" s="79">
        <f>K8</f>
        <v>12</v>
      </c>
      <c r="G12" s="80">
        <f>J8</f>
        <v>15</v>
      </c>
      <c r="H12" s="57">
        <f>M8</f>
        <v>9</v>
      </c>
      <c r="I12" s="56">
        <f>L8</f>
        <v>11</v>
      </c>
      <c r="J12" s="314"/>
      <c r="K12" s="315"/>
      <c r="L12" s="315"/>
      <c r="M12" s="316"/>
      <c r="N12" s="55">
        <v>15</v>
      </c>
      <c r="O12" s="52">
        <v>7</v>
      </c>
      <c r="P12" s="117"/>
      <c r="Q12" s="56"/>
      <c r="R12" s="120">
        <v>15</v>
      </c>
      <c r="S12" s="119">
        <v>0</v>
      </c>
      <c r="T12" s="56"/>
      <c r="U12" s="122"/>
      <c r="V12" s="251">
        <f>P13+H13+D13+T13</f>
        <v>7</v>
      </c>
      <c r="W12" s="321">
        <f>V12+V14</f>
        <v>7</v>
      </c>
      <c r="X12" s="236">
        <f>H12+F12+F13+D12+B12+B13+N12+N13+P12+R12+R13+T12</f>
        <v>127</v>
      </c>
      <c r="Y12" s="253">
        <f>I12+G12+G13+E12+C12+C13+O13+O12+U12+S12+S13+Q12</f>
        <v>52</v>
      </c>
      <c r="Z12" s="236">
        <f>X12+X14</f>
        <v>127</v>
      </c>
      <c r="AA12" s="253">
        <f>Y12+Y14</f>
        <v>52</v>
      </c>
      <c r="AB12" s="297" t="s">
        <v>181</v>
      </c>
      <c r="AD12" s="312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7</v>
      </c>
      <c r="AE12" s="22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2</v>
      </c>
      <c r="AF12" s="224">
        <f t="shared" ref="AF12" si="2">AD12/AE12</f>
        <v>3.5</v>
      </c>
      <c r="AG12" s="225">
        <f t="shared" ref="AG12" si="3">Z12/AA12</f>
        <v>2.4423076923076925</v>
      </c>
    </row>
    <row r="13" spans="1:33" ht="15.75" thickBot="1" x14ac:dyDescent="0.3">
      <c r="A13" s="244"/>
      <c r="B13" s="62">
        <f>K5</f>
        <v>15</v>
      </c>
      <c r="C13" s="63">
        <f>J5</f>
        <v>0</v>
      </c>
      <c r="D13" s="226">
        <f>IF(AND(B12=0,B13=0),0,1)*0+IF(AND(B12&gt;C12,B13&gt;C13),1,0)*2+IF(AND(B12&lt;C12,B13&lt;C13),1,0)*IF(AND(B12=0,B13=0),0,1)+IF(D12&gt;E12,1,0)*2+IF(D12&lt;E12,1,0)*1</f>
        <v>2</v>
      </c>
      <c r="E13" s="227"/>
      <c r="F13" s="82">
        <f>K9</f>
        <v>16</v>
      </c>
      <c r="G13" s="65">
        <f>J9</f>
        <v>14</v>
      </c>
      <c r="H13" s="226">
        <f>IF(AND(F12=0,F13=0),0,1)*0+IF(AND(F12&gt;G12,F13&gt;G13),1,0)*2+IF(AND(F12&lt;G12,F13&lt;G13),1,0)*IF(AND(F12=0,F13=0),0,1)+IF(H12&gt;I12,1,0)*2+IF(H12&lt;I12,1,0)*1</f>
        <v>1</v>
      </c>
      <c r="I13" s="227"/>
      <c r="J13" s="317"/>
      <c r="K13" s="303"/>
      <c r="L13" s="303"/>
      <c r="M13" s="304"/>
      <c r="N13" s="62">
        <v>15</v>
      </c>
      <c r="O13" s="63">
        <v>5</v>
      </c>
      <c r="P13" s="226">
        <f>IF(AND(N12=0,N13=0),0,1)*0+IF(AND(N12&gt;O12,N13&gt;O13),1,0)*2+IF(AND(N12&lt;O12,N13&lt;O13),1,0)*IF(AND(N12=0,N13=0),0,1)+IF(P12&gt;Q12,1,0)*2+IF(P12&lt;Q12,1,0)*1</f>
        <v>2</v>
      </c>
      <c r="Q13" s="227"/>
      <c r="R13" s="64">
        <v>15</v>
      </c>
      <c r="S13" s="63">
        <v>0</v>
      </c>
      <c r="T13" s="226">
        <f>IF(AND(R12=0,R13=0),0,1)*0+IF(AND(R12&gt;S12,R13&gt;S13),1,0)*2+IF(AND(R12&lt;S12,R13&lt;S13),1,0)*IF(AND(R12=0,R13=0),0,1)+IF(T12&gt;U12,1,0)*2+IF(T12&lt;U12,1,0)*1</f>
        <v>2</v>
      </c>
      <c r="U13" s="227"/>
      <c r="V13" s="252"/>
      <c r="W13" s="309"/>
      <c r="X13" s="248"/>
      <c r="Y13" s="254"/>
      <c r="Z13" s="294"/>
      <c r="AA13" s="295"/>
      <c r="AB13" s="298"/>
      <c r="AD13" s="312"/>
      <c r="AE13" s="224"/>
      <c r="AF13" s="224"/>
      <c r="AG13" s="225"/>
    </row>
    <row r="14" spans="1:33" ht="16.5" thickTop="1" thickBot="1" x14ac:dyDescent="0.3">
      <c r="A14" s="244"/>
      <c r="B14" s="70"/>
      <c r="C14" s="71"/>
      <c r="D14" s="72"/>
      <c r="E14" s="54"/>
      <c r="F14" s="58"/>
      <c r="G14" s="83"/>
      <c r="H14" s="84"/>
      <c r="I14" s="56"/>
      <c r="J14" s="317"/>
      <c r="K14" s="303"/>
      <c r="L14" s="303"/>
      <c r="M14" s="304"/>
      <c r="N14" s="70"/>
      <c r="O14" s="196"/>
      <c r="P14" s="72"/>
      <c r="Q14" s="56"/>
      <c r="R14" s="73"/>
      <c r="S14" s="71"/>
      <c r="T14" s="56"/>
      <c r="U14" s="59"/>
      <c r="V14" s="251">
        <f>P15+H15+D15+T15</f>
        <v>0</v>
      </c>
      <c r="W14" s="309"/>
      <c r="X14" s="236">
        <f>H14+F14+F15+D14+B14+B15+N14+N15+P14+R14+R15+T14</f>
        <v>0</v>
      </c>
      <c r="Y14" s="253">
        <f>I14+G14+G15+E14+C14+C15+O15+O14+U14+S14+S15+Q14</f>
        <v>0</v>
      </c>
      <c r="Z14" s="294"/>
      <c r="AA14" s="295"/>
      <c r="AB14" s="298"/>
      <c r="AD14" s="312"/>
      <c r="AE14" s="224"/>
      <c r="AF14" s="224"/>
      <c r="AG14" s="225"/>
    </row>
    <row r="15" spans="1:33" ht="15.75" thickBot="1" x14ac:dyDescent="0.3">
      <c r="A15" s="313"/>
      <c r="B15" s="76"/>
      <c r="C15" s="77"/>
      <c r="D15" s="226"/>
      <c r="E15" s="227"/>
      <c r="F15" s="77"/>
      <c r="G15" s="85"/>
      <c r="H15" s="226"/>
      <c r="I15" s="227"/>
      <c r="J15" s="318"/>
      <c r="K15" s="319"/>
      <c r="L15" s="319"/>
      <c r="M15" s="320"/>
      <c r="N15" s="189"/>
      <c r="O15" s="190"/>
      <c r="P15" s="226"/>
      <c r="Q15" s="227"/>
      <c r="R15" s="78"/>
      <c r="S15" s="77"/>
      <c r="T15" s="226"/>
      <c r="U15" s="227"/>
      <c r="V15" s="252"/>
      <c r="W15" s="322"/>
      <c r="X15" s="248"/>
      <c r="Y15" s="254"/>
      <c r="Z15" s="311"/>
      <c r="AA15" s="296"/>
      <c r="AB15" s="325"/>
      <c r="AD15" s="312"/>
      <c r="AE15" s="224"/>
      <c r="AF15" s="224"/>
      <c r="AG15" s="225"/>
    </row>
    <row r="16" spans="1:33" ht="16.5" thickTop="1" thickBot="1" x14ac:dyDescent="0.3">
      <c r="A16" s="228" t="s">
        <v>173</v>
      </c>
      <c r="B16" s="55">
        <f>O4</f>
        <v>15</v>
      </c>
      <c r="C16" s="52">
        <f>N4</f>
        <v>0</v>
      </c>
      <c r="D16" s="53"/>
      <c r="E16" s="86"/>
      <c r="F16" s="79">
        <f>O8</f>
        <v>9</v>
      </c>
      <c r="G16" s="80">
        <f>N8</f>
        <v>15</v>
      </c>
      <c r="H16" s="57">
        <f>Q8</f>
        <v>0</v>
      </c>
      <c r="I16" s="81">
        <f>P8</f>
        <v>0</v>
      </c>
      <c r="J16" s="55">
        <f>O12</f>
        <v>7</v>
      </c>
      <c r="K16" s="52">
        <f>N12</f>
        <v>15</v>
      </c>
      <c r="L16" s="53"/>
      <c r="M16" s="86"/>
      <c r="N16" s="314"/>
      <c r="O16" s="315"/>
      <c r="P16" s="315"/>
      <c r="Q16" s="316"/>
      <c r="R16" s="87">
        <v>15</v>
      </c>
      <c r="S16" s="88">
        <v>0</v>
      </c>
      <c r="T16" s="89"/>
      <c r="U16" s="90"/>
      <c r="V16" s="251">
        <f>H17+D17+L17+T17</f>
        <v>6</v>
      </c>
      <c r="W16" s="321">
        <f>V16+V18</f>
        <v>6</v>
      </c>
      <c r="X16" s="236">
        <f>J16+J17+L16+B16+B17+D16+F16+F17+H16+R16+R17+T16</f>
        <v>87</v>
      </c>
      <c r="Y16" s="253">
        <f>K17+K16+M16+C17+C16+E16+I16+G16+G17+S16+S17+U16</f>
        <v>60</v>
      </c>
      <c r="Z16" s="236">
        <f>X16+X18</f>
        <v>87</v>
      </c>
      <c r="AA16" s="253">
        <f>Y16+Y18</f>
        <v>60</v>
      </c>
      <c r="AB16" s="297" t="s">
        <v>182</v>
      </c>
      <c r="AD16" s="312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22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224">
        <f t="shared" ref="AF16" si="4">AD16/AE16</f>
        <v>1</v>
      </c>
      <c r="AG16" s="225">
        <f t="shared" ref="AG16" si="5">Z16/AA16</f>
        <v>1.45</v>
      </c>
    </row>
    <row r="17" spans="1:33" ht="15.75" thickBot="1" x14ac:dyDescent="0.3">
      <c r="A17" s="244"/>
      <c r="B17" s="62">
        <f>O5</f>
        <v>15</v>
      </c>
      <c r="C17" s="63">
        <f>N5</f>
        <v>0</v>
      </c>
      <c r="D17" s="226">
        <f>IF(AND(B16=0,B17=0),0,1)*0+IF(AND(B16&gt;C16,B17&gt;C17),1,0)*2+IF(AND(B16&lt;C16,B17&lt;C17),1,0)*IF(AND(B16=0,B17=0),0,1)+IF(D16&gt;E16,1,0)*2+IF(D16&lt;E16,1,0)*1</f>
        <v>2</v>
      </c>
      <c r="E17" s="227"/>
      <c r="F17" s="63">
        <f>O9</f>
        <v>6</v>
      </c>
      <c r="G17" s="65">
        <f>N9</f>
        <v>15</v>
      </c>
      <c r="H17" s="226">
        <f>IF(AND(F16=0,F17=0),0,1)*0+IF(AND(F16&gt;G16,F17&gt;G17),1,0)*2+IF(AND(F16&lt;G16,F17&lt;G17),1,0)*IF(AND(F16=0,F17=0),0,1)+IF(H16&gt;I16,1,0)*2+IF(H16&lt;I16,1,0)*1</f>
        <v>1</v>
      </c>
      <c r="I17" s="227"/>
      <c r="J17" s="62">
        <f>O13</f>
        <v>5</v>
      </c>
      <c r="K17" s="63">
        <f>N13</f>
        <v>15</v>
      </c>
      <c r="L17" s="226">
        <f>IF(AND(J16=0,J17=0),0,1)*0+IF(AND(J16&gt;K16,J17&gt;K17),1,0)*2+IF(AND(J16&lt;K16,J17&lt;K17),1,0)*IF(AND(J16=0,J17=0),0,1)+IF(L16&gt;M16,1,0)*2+IF(L16&lt;M16,1,0)*1</f>
        <v>1</v>
      </c>
      <c r="M17" s="227"/>
      <c r="N17" s="302"/>
      <c r="O17" s="303"/>
      <c r="P17" s="303"/>
      <c r="Q17" s="304"/>
      <c r="R17" s="91">
        <v>15</v>
      </c>
      <c r="S17" s="92">
        <v>0</v>
      </c>
      <c r="T17" s="226">
        <f>IF(AND(R16=0,R17=0),0,1)*0+IF(AND(R16&gt;S16,R17&gt;S17),1,0)*2+IF(AND(R16&lt;S16,R17&lt;S17),1,0)*IF(AND(R16=0,R17=0),0,1)+IF(T16&gt;U16,1,0)*2+IF(T16&lt;U16,1,0)*1</f>
        <v>2</v>
      </c>
      <c r="U17" s="227"/>
      <c r="V17" s="252"/>
      <c r="W17" s="309"/>
      <c r="X17" s="248"/>
      <c r="Y17" s="254"/>
      <c r="Z17" s="294"/>
      <c r="AA17" s="295"/>
      <c r="AB17" s="298"/>
      <c r="AD17" s="312"/>
      <c r="AE17" s="224"/>
      <c r="AF17" s="224"/>
      <c r="AG17" s="225"/>
    </row>
    <row r="18" spans="1:33" ht="16.5" thickTop="1" thickBot="1" x14ac:dyDescent="0.3">
      <c r="A18" s="244"/>
      <c r="B18" s="70"/>
      <c r="C18" s="71"/>
      <c r="D18" s="93"/>
      <c r="E18" s="54"/>
      <c r="F18" s="58"/>
      <c r="G18" s="83"/>
      <c r="H18" s="94"/>
      <c r="I18" s="56"/>
      <c r="J18" s="70"/>
      <c r="K18" s="71"/>
      <c r="L18" s="93"/>
      <c r="M18" s="54"/>
      <c r="N18" s="302"/>
      <c r="O18" s="303"/>
      <c r="P18" s="303"/>
      <c r="Q18" s="304"/>
      <c r="R18" s="95"/>
      <c r="S18" s="96"/>
      <c r="T18" s="97"/>
      <c r="U18" s="98"/>
      <c r="V18" s="251">
        <f>D19+H19+L19+T19</f>
        <v>0</v>
      </c>
      <c r="W18" s="309"/>
      <c r="X18" s="236">
        <f>F19+J19+R18+R19+T18+J18+L18+B18+D18+F18+H18+B19</f>
        <v>0</v>
      </c>
      <c r="Y18" s="253">
        <f>K18+M18+C18+E18+I18+G18+C19+G19+K19+S18+S19+U18</f>
        <v>0</v>
      </c>
      <c r="Z18" s="294"/>
      <c r="AA18" s="295"/>
      <c r="AB18" s="298"/>
      <c r="AD18" s="312"/>
      <c r="AE18" s="224"/>
      <c r="AF18" s="224"/>
      <c r="AG18" s="225"/>
    </row>
    <row r="19" spans="1:33" ht="15.75" thickBot="1" x14ac:dyDescent="0.3">
      <c r="A19" s="313"/>
      <c r="B19" s="76"/>
      <c r="C19" s="77"/>
      <c r="D19" s="226"/>
      <c r="E19" s="227"/>
      <c r="F19" s="77"/>
      <c r="G19" s="85"/>
      <c r="H19" s="349"/>
      <c r="I19" s="350"/>
      <c r="J19" s="76"/>
      <c r="K19" s="77"/>
      <c r="L19" s="349"/>
      <c r="M19" s="350"/>
      <c r="N19" s="369"/>
      <c r="O19" s="370"/>
      <c r="P19" s="370"/>
      <c r="Q19" s="371"/>
      <c r="R19" s="99"/>
      <c r="S19" s="100"/>
      <c r="T19" s="226"/>
      <c r="U19" s="227"/>
      <c r="V19" s="308"/>
      <c r="W19" s="322"/>
      <c r="X19" s="311"/>
      <c r="Y19" s="296"/>
      <c r="Z19" s="311"/>
      <c r="AA19" s="296"/>
      <c r="AB19" s="325"/>
      <c r="AD19" s="312"/>
      <c r="AE19" s="224"/>
      <c r="AF19" s="224"/>
      <c r="AG19" s="225"/>
    </row>
    <row r="20" spans="1:33" ht="16.5" thickTop="1" thickBot="1" x14ac:dyDescent="0.3">
      <c r="A20" s="228" t="s">
        <v>174</v>
      </c>
      <c r="B20" s="55"/>
      <c r="C20" s="101"/>
      <c r="D20" s="57"/>
      <c r="E20" s="86"/>
      <c r="F20" s="79">
        <f>S8</f>
        <v>0</v>
      </c>
      <c r="G20" s="80">
        <f>R8</f>
        <v>15</v>
      </c>
      <c r="H20" s="121"/>
      <c r="I20" s="56"/>
      <c r="J20" s="118">
        <f>S12</f>
        <v>0</v>
      </c>
      <c r="K20" s="123">
        <f>R12</f>
        <v>15</v>
      </c>
      <c r="L20" s="121"/>
      <c r="M20" s="54"/>
      <c r="N20" s="87">
        <f>S16</f>
        <v>0</v>
      </c>
      <c r="O20" s="102">
        <f>R16</f>
        <v>15</v>
      </c>
      <c r="P20" s="49"/>
      <c r="Q20" s="69"/>
      <c r="R20" s="302"/>
      <c r="S20" s="303"/>
      <c r="T20" s="303"/>
      <c r="U20" s="304"/>
      <c r="V20" s="347">
        <f>P21+L21+H21+D21</f>
        <v>0</v>
      </c>
      <c r="W20" s="354">
        <f>V20+V22</f>
        <v>0</v>
      </c>
      <c r="X20" s="345">
        <f>P20+N20+N21+L20+J20+J21+H20+F20+F21+D20+B20+B21</f>
        <v>0</v>
      </c>
      <c r="Y20" s="357">
        <f>Q20+O20+O21+M20+K20+K21+I20+G20+G21+E20+C20+C21</f>
        <v>90</v>
      </c>
      <c r="Z20" s="360">
        <f>X20+X22</f>
        <v>0</v>
      </c>
      <c r="AA20" s="295">
        <f>Y20+Y22</f>
        <v>90</v>
      </c>
      <c r="AB20" s="297"/>
      <c r="AD20" s="300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24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224">
        <f t="shared" ref="AF20" si="6">AD20/AE20</f>
        <v>0</v>
      </c>
      <c r="AG20" s="225">
        <f t="shared" ref="AG20" si="7">Z20/AA20</f>
        <v>0</v>
      </c>
    </row>
    <row r="21" spans="1:33" ht="15.75" thickBot="1" x14ac:dyDescent="0.3">
      <c r="A21" s="244"/>
      <c r="B21" s="62"/>
      <c r="C21" s="63"/>
      <c r="D21" s="226"/>
      <c r="E21" s="227"/>
      <c r="F21" s="63">
        <f>S9</f>
        <v>0</v>
      </c>
      <c r="G21" s="65">
        <f>R9</f>
        <v>15</v>
      </c>
      <c r="H21" s="226">
        <f>IF(AND(F20=0,F21=0),0,1)*0+IF(AND(F20&gt;G20,F21&gt;G21),1,0)*2+IF(AND(F20&lt;G20,F21&lt;G21),1,0)*IF(AND(F20=0,F21=0),0,1)+IF(H20&gt;I20,1,0)*2+IF(H20&lt;I20,1,0)*1</f>
        <v>0</v>
      </c>
      <c r="I21" s="227"/>
      <c r="J21" s="62">
        <f>S13</f>
        <v>0</v>
      </c>
      <c r="K21" s="63">
        <f>R13</f>
        <v>15</v>
      </c>
      <c r="L21" s="226">
        <f>IF(AND(J20=0,J21=0),0,1)*0+IF(AND(J20&gt;K20,J21&gt;K21),1,0)*2+IF(AND(J20&lt;K20,J21&lt;K21),1,0)*IF(AND(J20=0,J21=0),0,1)+IF(L20&gt;M20,1,0)*2+IF(L20&lt;M20,1,0)*1</f>
        <v>0</v>
      </c>
      <c r="M21" s="227"/>
      <c r="N21" s="91">
        <f>S17</f>
        <v>0</v>
      </c>
      <c r="O21" s="92">
        <f>R17</f>
        <v>15</v>
      </c>
      <c r="P21" s="226">
        <f>IF(AND(N20=0,N21=0),0,1)*0+IF(AND(N20&gt;O20,N21&gt;O21),1,0)*2+IF(AND(N20&lt;O20,N21&lt;O21),1,0)*IF(AND(N20=0,N21=0),0,1)+IF(P20&gt;Q20,1,0)*2+IF(P20&lt;Q20,1,0)*1</f>
        <v>0</v>
      </c>
      <c r="Q21" s="227"/>
      <c r="R21" s="302"/>
      <c r="S21" s="303"/>
      <c r="T21" s="303"/>
      <c r="U21" s="304"/>
      <c r="V21" s="353"/>
      <c r="W21" s="354"/>
      <c r="X21" s="356"/>
      <c r="Y21" s="358"/>
      <c r="Z21" s="360"/>
      <c r="AA21" s="295"/>
      <c r="AB21" s="298"/>
      <c r="AD21" s="300"/>
      <c r="AE21" s="224"/>
      <c r="AF21" s="224"/>
      <c r="AG21" s="225"/>
    </row>
    <row r="22" spans="1:33" ht="15.75" thickBot="1" x14ac:dyDescent="0.3">
      <c r="A22" s="244"/>
      <c r="B22" s="70"/>
      <c r="C22" s="71"/>
      <c r="D22" s="84"/>
      <c r="E22" s="54"/>
      <c r="F22" s="58"/>
      <c r="G22" s="83"/>
      <c r="H22" s="84"/>
      <c r="I22" s="56"/>
      <c r="J22" s="70"/>
      <c r="K22" s="103"/>
      <c r="L22" s="84"/>
      <c r="M22" s="54"/>
      <c r="N22" s="95"/>
      <c r="O22" s="104"/>
      <c r="P22" s="68"/>
      <c r="Q22" s="69"/>
      <c r="R22" s="302"/>
      <c r="S22" s="303"/>
      <c r="T22" s="303"/>
      <c r="U22" s="304"/>
      <c r="V22" s="359"/>
      <c r="W22" s="354"/>
      <c r="X22" s="360"/>
      <c r="Y22" s="361"/>
      <c r="Z22" s="360"/>
      <c r="AA22" s="295"/>
      <c r="AB22" s="298"/>
      <c r="AD22" s="300"/>
      <c r="AE22" s="224"/>
      <c r="AF22" s="224"/>
      <c r="AG22" s="225"/>
    </row>
    <row r="23" spans="1:33" ht="15.75" thickBot="1" x14ac:dyDescent="0.3">
      <c r="A23" s="229"/>
      <c r="B23" s="105"/>
      <c r="C23" s="106"/>
      <c r="D23" s="242"/>
      <c r="E23" s="243"/>
      <c r="F23" s="106"/>
      <c r="G23" s="107"/>
      <c r="H23" s="242"/>
      <c r="I23" s="243"/>
      <c r="J23" s="105"/>
      <c r="K23" s="106"/>
      <c r="L23" s="242"/>
      <c r="M23" s="243"/>
      <c r="N23" s="108"/>
      <c r="O23" s="109"/>
      <c r="P23" s="242"/>
      <c r="Q23" s="243"/>
      <c r="R23" s="305"/>
      <c r="S23" s="306"/>
      <c r="T23" s="306"/>
      <c r="U23" s="307"/>
      <c r="V23" s="351"/>
      <c r="W23" s="355"/>
      <c r="X23" s="352"/>
      <c r="Y23" s="362"/>
      <c r="Z23" s="352"/>
      <c r="AA23" s="271"/>
      <c r="AB23" s="299"/>
      <c r="AD23" s="301"/>
      <c r="AE23" s="240"/>
      <c r="AF23" s="240"/>
      <c r="AG23" s="241"/>
    </row>
    <row r="24" spans="1:33" ht="15.75" thickTop="1" x14ac:dyDescent="0.25"/>
    <row r="26" spans="1:33" x14ac:dyDescent="0.25">
      <c r="A26" t="s">
        <v>10</v>
      </c>
    </row>
  </sheetData>
  <mergeCells count="129">
    <mergeCell ref="A1:X1"/>
    <mergeCell ref="B3:E3"/>
    <mergeCell ref="F3:I3"/>
    <mergeCell ref="J3:M3"/>
    <mergeCell ref="N3:Q3"/>
    <mergeCell ref="R3:U3"/>
    <mergeCell ref="V3:W3"/>
    <mergeCell ref="X3:Y3"/>
    <mergeCell ref="Z3:AA3"/>
    <mergeCell ref="A4:A7"/>
    <mergeCell ref="B4:E7"/>
    <mergeCell ref="V4:V5"/>
    <mergeCell ref="W4:W7"/>
    <mergeCell ref="X4:X5"/>
    <mergeCell ref="Y4:Y5"/>
    <mergeCell ref="Z4:Z7"/>
    <mergeCell ref="AA4:AA7"/>
    <mergeCell ref="X6:X7"/>
    <mergeCell ref="AB4:AB7"/>
    <mergeCell ref="AD4:AD7"/>
    <mergeCell ref="AE4:AE7"/>
    <mergeCell ref="AF4:AF7"/>
    <mergeCell ref="AG4:AG7"/>
    <mergeCell ref="H5:I5"/>
    <mergeCell ref="L5:M5"/>
    <mergeCell ref="P5:Q5"/>
    <mergeCell ref="T5:U5"/>
    <mergeCell ref="V6:V7"/>
    <mergeCell ref="Y6:Y7"/>
    <mergeCell ref="H7:I7"/>
    <mergeCell ref="L7:M7"/>
    <mergeCell ref="P7:Q7"/>
    <mergeCell ref="T7:U7"/>
    <mergeCell ref="A8:A11"/>
    <mergeCell ref="F8:I11"/>
    <mergeCell ref="V8:V9"/>
    <mergeCell ref="W8:W11"/>
    <mergeCell ref="X8:X9"/>
    <mergeCell ref="AF8:AF11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Y8:Y9"/>
    <mergeCell ref="Z8:Z11"/>
    <mergeCell ref="AA8:AA11"/>
    <mergeCell ref="AB8:AB11"/>
    <mergeCell ref="AD8:AD11"/>
    <mergeCell ref="AE8:AE11"/>
    <mergeCell ref="L11:M11"/>
    <mergeCell ref="P11:Q11"/>
    <mergeCell ref="T11:U11"/>
    <mergeCell ref="AG12:AG15"/>
    <mergeCell ref="D13:E13"/>
    <mergeCell ref="H13:I13"/>
    <mergeCell ref="P13:Q13"/>
    <mergeCell ref="T13:U13"/>
    <mergeCell ref="V14:V15"/>
    <mergeCell ref="X14:X15"/>
    <mergeCell ref="W12:W15"/>
    <mergeCell ref="X12:X13"/>
    <mergeCell ref="Y12:Y13"/>
    <mergeCell ref="Z12:Z15"/>
    <mergeCell ref="AA12:AA15"/>
    <mergeCell ref="AB12:AB15"/>
    <mergeCell ref="Y14:Y15"/>
    <mergeCell ref="J12:M15"/>
    <mergeCell ref="V12:V13"/>
    <mergeCell ref="D15:E15"/>
    <mergeCell ref="H15:I15"/>
    <mergeCell ref="P15:Q15"/>
    <mergeCell ref="T15:U15"/>
    <mergeCell ref="AE12:AE15"/>
    <mergeCell ref="AF12:AF15"/>
    <mergeCell ref="A16:A19"/>
    <mergeCell ref="N16:Q19"/>
    <mergeCell ref="V16:V17"/>
    <mergeCell ref="W16:W19"/>
    <mergeCell ref="X16:X17"/>
    <mergeCell ref="Y16:Y17"/>
    <mergeCell ref="L19:M19"/>
    <mergeCell ref="T19:U19"/>
    <mergeCell ref="AD12:AD15"/>
    <mergeCell ref="A12:A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T15" sqref="T15"/>
    </sheetView>
  </sheetViews>
  <sheetFormatPr defaultRowHeight="15" x14ac:dyDescent="0.25"/>
  <cols>
    <col min="1" max="1" width="20.140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8" width="7.5703125" customWidth="1"/>
    <col min="19" max="20" width="5.42578125" customWidth="1"/>
    <col min="21" max="21" width="8.140625" customWidth="1"/>
    <col min="22" max="22" width="13.5703125" customWidth="1"/>
    <col min="23" max="23" width="8.28515625" customWidth="1"/>
    <col min="24" max="24" width="9.85546875" customWidth="1"/>
    <col min="25" max="25" width="9.7109375" customWidth="1"/>
    <col min="26" max="26" width="9.42578125" customWidth="1"/>
    <col min="27" max="27" width="10" customWidth="1"/>
    <col min="28" max="28" width="9.85546875" customWidth="1"/>
  </cols>
  <sheetData>
    <row r="1" spans="1:26" ht="36" customHeight="1" x14ac:dyDescent="0.25">
      <c r="A1" s="264" t="s">
        <v>112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45.7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228" t="s">
        <v>90</v>
      </c>
      <c r="B4" s="257"/>
      <c r="C4" s="258"/>
      <c r="D4" s="258"/>
      <c r="E4" s="259"/>
      <c r="F4" s="202">
        <v>12</v>
      </c>
      <c r="G4" s="203">
        <v>15</v>
      </c>
      <c r="H4" s="204"/>
      <c r="I4" s="205"/>
      <c r="J4" s="202">
        <v>11</v>
      </c>
      <c r="K4" s="206">
        <v>15</v>
      </c>
      <c r="L4" s="204"/>
      <c r="M4" s="207"/>
      <c r="N4" s="202">
        <v>11</v>
      </c>
      <c r="O4" s="206">
        <v>15</v>
      </c>
      <c r="P4" s="31"/>
      <c r="Q4" s="41"/>
      <c r="R4" s="251">
        <f>P5+L5+H5</f>
        <v>3</v>
      </c>
      <c r="S4" s="236">
        <f>J4+J5+L4+N4+N5+P4+H4+F4+F5</f>
        <v>62</v>
      </c>
      <c r="T4" s="253">
        <f>K5+K4+M4+O5+O4+Q4+I4+G4+G5</f>
        <v>90</v>
      </c>
      <c r="U4" s="255" t="s">
        <v>183</v>
      </c>
      <c r="W4" s="238">
        <f>IF(F4&gt;G4,1,0)+IF(F5&gt;G5,1,0)+IF(H4&gt;I4,1,0)+IF(J4&gt;K4,1,0)+IF(J5&gt;K5,1,0)+IF(L4&gt;M4,1,0)+IF(N4&gt;O4,1,0)+IF(N5&gt;O5,1,0)+IF(P4&gt;Q4,1,0)</f>
        <v>0</v>
      </c>
      <c r="X4" s="224">
        <f>IF(F4&lt;G4,1,0)+IF(F5&lt;G5,1,0)+IF(H4&lt;I4,1,0)+IF(J4&lt;K4,1,0)+IF(J5&lt;K5,1,0)+IF(L4&lt;M4,1,0)+IF(N4&lt;O4,1,0)+IF(N5&lt;O5,1,0)+IF(P4&lt;Q4,1,0)</f>
        <v>6</v>
      </c>
      <c r="Y4" s="224">
        <f>W4/X4</f>
        <v>0</v>
      </c>
      <c r="Z4" s="225">
        <f>S4/T4</f>
        <v>0.68888888888888888</v>
      </c>
    </row>
    <row r="5" spans="1:26" ht="15.75" customHeight="1" thickBot="1" x14ac:dyDescent="0.3">
      <c r="A5" s="244"/>
      <c r="B5" s="260"/>
      <c r="C5" s="261"/>
      <c r="D5" s="261"/>
      <c r="E5" s="262"/>
      <c r="F5" s="208">
        <v>10</v>
      </c>
      <c r="G5" s="209">
        <v>15</v>
      </c>
      <c r="H5" s="286">
        <f>IF(AND(F4=0,F5=0),0,1)*0+IF(AND(F4&gt;G4,F5&gt;G5),1,0)*2+IF(AND(F4&lt;G4,F5&lt;G5),1,0)*IF(AND(F4=0,F5=0),0,1)+IF(H4&gt;I4,1,0)*2+IF(H4&lt;I4,1,0)*1</f>
        <v>1</v>
      </c>
      <c r="I5" s="286"/>
      <c r="J5" s="208">
        <v>9</v>
      </c>
      <c r="K5" s="209">
        <v>15</v>
      </c>
      <c r="L5" s="286">
        <f>IF(AND(J4=0,J5=0),0,1)*0+IF(AND(J4&gt;K4,J5&gt;K5),1,0)*2+IF(AND(J4&lt;K4,J5&lt;K5),1,0)*IF(AND(J4=0,J5=0),0,1)+IF(L4&gt;M4,1,0)*2+IF(L4&lt;M4,1,0)*1</f>
        <v>1</v>
      </c>
      <c r="M5" s="286"/>
      <c r="N5" s="208">
        <v>9</v>
      </c>
      <c r="O5" s="209">
        <v>15</v>
      </c>
      <c r="P5" s="263">
        <f>IF(AND(N4=0,N5=0),0,1)*0+IF(AND(N4&gt;O4,N5&gt;O5),1,0)*2+IF(AND(N4&lt;O4,N5&lt;O5),1,0)*IF(AND(N4=0,N5=0),0,1)+IF(P4&gt;Q4,1,0)*2+IF(P4&lt;Q4,1,0)*1</f>
        <v>1</v>
      </c>
      <c r="Q5" s="263"/>
      <c r="R5" s="252"/>
      <c r="S5" s="248"/>
      <c r="T5" s="254"/>
      <c r="U5" s="256"/>
      <c r="W5" s="249"/>
      <c r="X5" s="224"/>
      <c r="Y5" s="224"/>
      <c r="Z5" s="225"/>
    </row>
    <row r="6" spans="1:26" ht="16.5" customHeight="1" thickTop="1" thickBot="1" x14ac:dyDescent="0.3">
      <c r="A6" s="228" t="s">
        <v>97</v>
      </c>
      <c r="B6" s="3">
        <f>G4</f>
        <v>15</v>
      </c>
      <c r="C6" s="4">
        <f>F4</f>
        <v>12</v>
      </c>
      <c r="D6" s="5">
        <f>I4</f>
        <v>0</v>
      </c>
      <c r="E6" s="6">
        <f>H4</f>
        <v>0</v>
      </c>
      <c r="F6" s="285"/>
      <c r="G6" s="285"/>
      <c r="H6" s="285"/>
      <c r="I6" s="285"/>
      <c r="J6" s="210">
        <v>9</v>
      </c>
      <c r="K6" s="211">
        <v>15</v>
      </c>
      <c r="L6" s="212"/>
      <c r="M6" s="213"/>
      <c r="N6" s="214">
        <v>4</v>
      </c>
      <c r="O6" s="211">
        <v>15</v>
      </c>
      <c r="P6" s="127"/>
      <c r="Q6" s="126"/>
      <c r="R6" s="251">
        <f>P7+L7+D7</f>
        <v>4</v>
      </c>
      <c r="S6" s="236">
        <f>J6+J7+L6+N6+N7+P6+D6+B6+B7</f>
        <v>61</v>
      </c>
      <c r="T6" s="253">
        <f>K7+K6+M6+O7+O6+Q6+E6+C6+C7</f>
        <v>82</v>
      </c>
      <c r="U6" s="255" t="s">
        <v>182</v>
      </c>
      <c r="W6" s="238">
        <f>IF(B6&gt;C6,1,0)+IF(B7&gt;C7,1,0)+IF(D6&gt;E6,1,0)+IF(J6&gt;K6,1,0)+IF(J7&gt;K7,1,0)+IF(L6&gt;M6,1,0)+IF(N6&gt;O6,1,0)+IF(N7&gt;O7,1,0)+IF(P6&gt;Q6,1,0)</f>
        <v>2</v>
      </c>
      <c r="X6" s="224">
        <f>IF(B6&lt;C6,1,0)+IF(B7&lt;C7,1,0)+IF(D6&lt;E6,1,0)+IF(J6&lt;K6,1,0)+IF(J7&lt;K7,1,0)+IF(L6&lt;M6,1,0)+IF(N6&lt;O6,1,0)+IF(N7&lt;O7,1,0)+IF(P6&lt;Q6,1,0)</f>
        <v>4</v>
      </c>
      <c r="Y6" s="224">
        <f t="shared" ref="Y6" si="0">W6/X6</f>
        <v>0.5</v>
      </c>
      <c r="Z6" s="225">
        <f t="shared" ref="Z6" si="1">S6/T6</f>
        <v>0.74390243902439024</v>
      </c>
    </row>
    <row r="7" spans="1:26" ht="15.75" customHeight="1" thickTop="1" thickBot="1" x14ac:dyDescent="0.3">
      <c r="A7" s="244"/>
      <c r="B7" s="11">
        <f>G5</f>
        <v>15</v>
      </c>
      <c r="C7" s="12">
        <f>F5</f>
        <v>10</v>
      </c>
      <c r="D7" s="226">
        <f>IF(AND(B6=0,B7=0),0,1)*0+IF(AND(B6&gt;C6,B7&gt;C7),1,0)*2+IF(AND(B6&lt;C6,B7&lt;C7),1,0)*IF(AND(B6=0,B7=0),0,1)+IF(D6&gt;E6,1,0)*2+IF(D6&lt;E6,1,0)*1</f>
        <v>2</v>
      </c>
      <c r="E7" s="227"/>
      <c r="F7" s="285"/>
      <c r="G7" s="285"/>
      <c r="H7" s="285"/>
      <c r="I7" s="285"/>
      <c r="J7" s="215">
        <v>9</v>
      </c>
      <c r="K7" s="216">
        <v>15</v>
      </c>
      <c r="L7" s="286">
        <f>IF(AND(J6=0,J7=0),0,1)*0+IF(AND(J6&gt;K6,J7&gt;K7),1,0)*2+IF(AND(J6&lt;K6,J7&lt;K7),1,0)*IF(AND(J6=0,J7=0),0,1)+IF(L6&gt;M6,1,0)*2+IF(L6&lt;M6,1,0)*1</f>
        <v>1</v>
      </c>
      <c r="M7" s="286"/>
      <c r="N7" s="215">
        <v>9</v>
      </c>
      <c r="O7" s="216">
        <v>15</v>
      </c>
      <c r="P7" s="263">
        <f>IF(AND(N6=0,N7=0),0,1)*0+IF(AND(N6&gt;O6,N7&gt;O7),1,0)*2+IF(AND(N6&lt;O6,N7&lt;O7),1,0)*IF(AND(N6=0,N7=0),0,1)+IF(P6&gt;Q6,1,0)*2+IF(P6&lt;Q6,1,0)*1</f>
        <v>1</v>
      </c>
      <c r="Q7" s="263"/>
      <c r="R7" s="252"/>
      <c r="S7" s="248"/>
      <c r="T7" s="254"/>
      <c r="U7" s="256"/>
      <c r="W7" s="249"/>
      <c r="X7" s="224"/>
      <c r="Y7" s="224"/>
      <c r="Z7" s="225"/>
    </row>
    <row r="8" spans="1:26" ht="16.5" customHeight="1" thickTop="1" thickBot="1" x14ac:dyDescent="0.3">
      <c r="A8" s="228" t="s">
        <v>94</v>
      </c>
      <c r="B8" s="7">
        <f>K4</f>
        <v>15</v>
      </c>
      <c r="C8" s="15">
        <f>J4</f>
        <v>11</v>
      </c>
      <c r="D8" s="16">
        <f>M4</f>
        <v>0</v>
      </c>
      <c r="E8" s="128">
        <f>L4</f>
        <v>0</v>
      </c>
      <c r="F8" s="217">
        <f>K6</f>
        <v>15</v>
      </c>
      <c r="G8" s="218">
        <f>J6</f>
        <v>9</v>
      </c>
      <c r="H8" s="219">
        <f>M6</f>
        <v>0</v>
      </c>
      <c r="I8" s="220">
        <f>L6</f>
        <v>0</v>
      </c>
      <c r="J8" s="279"/>
      <c r="K8" s="280"/>
      <c r="L8" s="280"/>
      <c r="M8" s="281"/>
      <c r="N8" s="214">
        <v>12</v>
      </c>
      <c r="O8" s="211">
        <v>15</v>
      </c>
      <c r="P8" s="9"/>
      <c r="Q8" s="126"/>
      <c r="R8" s="251">
        <f>P9+H9+D9</f>
        <v>5</v>
      </c>
      <c r="S8" s="236">
        <f>H8+F8+F9+D8+B8+B9+N8+N9+P8</f>
        <v>80</v>
      </c>
      <c r="T8" s="253">
        <f>I8+G8+G9+E8+C8+C9+O9+O8+Q8</f>
        <v>68</v>
      </c>
      <c r="U8" s="255" t="s">
        <v>181</v>
      </c>
      <c r="W8" s="238">
        <f>IF(B8&gt;C8,1,0)+IF(B9&gt;C9,1,0)+IF(D8&gt;E8,1,0)+IF(F8&gt;G8,1,0)+IF(F9&gt;G9,1,0)+IF(H8&gt;I8,1,0)+IF(N8&gt;O8,1,0)+IF(N9&gt;O9,1,0)+IF(P8&gt;Q8,1,0)</f>
        <v>4</v>
      </c>
      <c r="X8" s="224">
        <f>IF(B8&lt;C8,1,0)+IF(B9&lt;C9,1,0)+IF(D8&lt;E8,1,0)+IF(F8&lt;G8,1,0)+IF(F9&lt;G9,1,0)+IF(H8&lt;I8,1,0)+IF(N8&lt;O8,1,0)+IF(N9&lt;O9,1,0)+IF(P8&lt;Q8,1,0)</f>
        <v>2</v>
      </c>
      <c r="Y8" s="224">
        <f t="shared" ref="Y8" si="2">W8/X8</f>
        <v>2</v>
      </c>
      <c r="Z8" s="225">
        <f t="shared" ref="Z8" si="3">S8/T8</f>
        <v>1.1764705882352942</v>
      </c>
    </row>
    <row r="9" spans="1:26" ht="15.75" customHeight="1" thickBot="1" x14ac:dyDescent="0.3">
      <c r="A9" s="244"/>
      <c r="B9" s="20">
        <f>K5</f>
        <v>15</v>
      </c>
      <c r="C9" s="21">
        <f>J5</f>
        <v>9</v>
      </c>
      <c r="D9" s="226">
        <f>IF(AND(B8=0,B9=0),0,1)*0+IF(AND(B8&gt;C8,B9&gt;C9),1,0)*2+IF(AND(B8&lt;C8,B9&lt;C9),1,0)*IF(AND(B8=0,B9=0),0,1)+IF(D8&gt;E8,1,0)*2+IF(D8&lt;E8,1,0)*1</f>
        <v>2</v>
      </c>
      <c r="E9" s="227"/>
      <c r="F9" s="221">
        <f>K7</f>
        <v>15</v>
      </c>
      <c r="G9" s="222">
        <f>J7</f>
        <v>9</v>
      </c>
      <c r="H9" s="277">
        <f>IF(AND(F8=0,F9=0),0,1)*0+IF(AND(F8&gt;G8,F9&gt;G9),1,0)*2+IF(AND(F8&lt;G8,F9&lt;G9),1,0)*IF(AND(F8=0,F9=0),0,1)+IF(H8&gt;I8,1,0)*2+IF(H8&lt;I8,1,0)*1</f>
        <v>2</v>
      </c>
      <c r="I9" s="278"/>
      <c r="J9" s="282"/>
      <c r="K9" s="283"/>
      <c r="L9" s="283"/>
      <c r="M9" s="284"/>
      <c r="N9" s="215">
        <v>8</v>
      </c>
      <c r="O9" s="216">
        <v>15</v>
      </c>
      <c r="P9" s="263">
        <f>IF(AND(N8=0,N9=0),0,1)*0+IF(AND(N8&gt;O8,N9&gt;O9),1,0)*2+IF(AND(N8&lt;O8,N9&lt;O9),1,0)*IF(AND(N8=0,N9=0),0,1)+IF(P8&gt;Q8,1,0)*2+IF(P8&lt;Q8,1,0)*1</f>
        <v>1</v>
      </c>
      <c r="Q9" s="263"/>
      <c r="R9" s="252"/>
      <c r="S9" s="248"/>
      <c r="T9" s="254"/>
      <c r="U9" s="256"/>
      <c r="W9" s="249"/>
      <c r="X9" s="224"/>
      <c r="Y9" s="224"/>
      <c r="Z9" s="225"/>
    </row>
    <row r="10" spans="1:26" ht="16.5" customHeight="1" thickTop="1" thickBot="1" x14ac:dyDescent="0.3">
      <c r="A10" s="228" t="s">
        <v>68</v>
      </c>
      <c r="B10" s="7">
        <f>O4</f>
        <v>15</v>
      </c>
      <c r="C10" s="15">
        <f>N4</f>
        <v>11</v>
      </c>
      <c r="D10" s="16">
        <f>Q4</f>
        <v>0</v>
      </c>
      <c r="E10" s="128">
        <f>P4</f>
        <v>0</v>
      </c>
      <c r="F10" s="17">
        <f>O6</f>
        <v>15</v>
      </c>
      <c r="G10" s="18">
        <f>N6</f>
        <v>4</v>
      </c>
      <c r="H10" s="19">
        <f>Q6</f>
        <v>0</v>
      </c>
      <c r="I10" s="129">
        <f>P6</f>
        <v>0</v>
      </c>
      <c r="J10" s="10">
        <f>O8</f>
        <v>15</v>
      </c>
      <c r="K10" s="8">
        <f>N8</f>
        <v>12</v>
      </c>
      <c r="L10" s="9">
        <f>Q8</f>
        <v>0</v>
      </c>
      <c r="M10" s="126">
        <f>P8</f>
        <v>0</v>
      </c>
      <c r="N10" s="230"/>
      <c r="O10" s="231"/>
      <c r="P10" s="231"/>
      <c r="Q10" s="232"/>
      <c r="R10" s="251">
        <f>H11+D11+L11</f>
        <v>6</v>
      </c>
      <c r="S10" s="236">
        <f>J10+J11+L10+B10+B11+D10+F10+F11+H10</f>
        <v>90</v>
      </c>
      <c r="T10" s="253">
        <f>K11+K10+M10+C11+C10+E10+I10+G10+G11</f>
        <v>53</v>
      </c>
      <c r="U10" s="255" t="s">
        <v>180</v>
      </c>
      <c r="W10" s="238">
        <f>IF(B10&gt;C10,1,0)+IF(B11&gt;C11,1,0)+IF(D10&gt;E10,1,0)+IF(F10&gt;G10,1,0)+IF(F11&gt;G11,1,0)+IF(H10&gt;I10,1,0)+IF(J10&gt;K10,1,0)+IF(J11&gt;K11,1,0)+IF(L10&gt;M10,1,0)</f>
        <v>6</v>
      </c>
      <c r="X10" s="224">
        <f>IF(B10&lt;C10,1,0)+IF(B11&lt;C11,1,0)+IF(D10&lt;E10,1,0)+IF(F10&lt;G10,1,0)+IF(F11&lt;G11,1,0)+IF(H10&lt;I10,1,0)+IF(J10&lt;K10,1,0)+IF(J11&lt;K11,1,0)+IF(L10&lt;M10,1,0)</f>
        <v>0</v>
      </c>
      <c r="Y10" s="224" t="e">
        <f t="shared" ref="Y10" si="4">W10/X10</f>
        <v>#DIV/0!</v>
      </c>
      <c r="Z10" s="225">
        <f t="shared" ref="Z10" si="5">S10/T10</f>
        <v>1.6981132075471699</v>
      </c>
    </row>
    <row r="11" spans="1:26" ht="15.75" customHeight="1" thickBot="1" x14ac:dyDescent="0.3">
      <c r="A11" s="229"/>
      <c r="B11" s="24">
        <f>O5</f>
        <v>15</v>
      </c>
      <c r="C11" s="25">
        <f>N5</f>
        <v>9</v>
      </c>
      <c r="D11" s="242">
        <f>IF(AND(B10=0,B11=0),0,1)*0+IF(AND(B10&gt;C10,B11&gt;C11),1,0)*2+IF(AND(B10&lt;C10,B11&lt;C11),1,0)*IF(AND(B10=0,B11=0),0,1)+IF(D10&gt;E10,1,0)*2+IF(D10&lt;E10,1,0)*1</f>
        <v>2</v>
      </c>
      <c r="E11" s="243"/>
      <c r="F11" s="26">
        <f>O7</f>
        <v>15</v>
      </c>
      <c r="G11" s="27">
        <f>N7</f>
        <v>9</v>
      </c>
      <c r="H11" s="242">
        <f>IF(AND(F10=0,F11=0),0,1)*0+IF(AND(F10&gt;G10,F11&gt;G11),1,0)*2+IF(AND(F10&lt;G10,F11&lt;G11),1,0)*IF(AND(F10=0,F11=0),0,1)+IF(H10&gt;I10,1,0)*2+IF(H10&lt;I10,1,0)*1</f>
        <v>2</v>
      </c>
      <c r="I11" s="243"/>
      <c r="J11" s="28">
        <f>O9</f>
        <v>15</v>
      </c>
      <c r="K11" s="26">
        <f>N9</f>
        <v>8</v>
      </c>
      <c r="L11" s="242">
        <f>IF(AND(J10=0,J11=0),0,1)*0+IF(AND(J10&gt;K10,J11&gt;K11),1,0)*2+IF(AND(J10&lt;K10,J11&lt;K11),1,0)*IF(AND(J10=0,J11=0),0,1)+IF(L10&gt;M10,1,0)*2+IF(L10&lt;M10,1,0)*1</f>
        <v>2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P7:Q7"/>
    <mergeCell ref="H5:I5"/>
    <mergeCell ref="L5:M5"/>
    <mergeCell ref="P5:Q5"/>
    <mergeCell ref="A1:X1"/>
    <mergeCell ref="R4:R5"/>
    <mergeCell ref="T4:T5"/>
    <mergeCell ref="U4:U5"/>
    <mergeCell ref="R6:R7"/>
    <mergeCell ref="T6:T7"/>
    <mergeCell ref="U6:U7"/>
    <mergeCell ref="B3:E3"/>
    <mergeCell ref="F3:I3"/>
    <mergeCell ref="J3:M3"/>
    <mergeCell ref="N3:Q3"/>
    <mergeCell ref="S3:T3"/>
    <mergeCell ref="U10:U11"/>
    <mergeCell ref="R8:R9"/>
    <mergeCell ref="T8:T9"/>
    <mergeCell ref="U8:U9"/>
    <mergeCell ref="D9:E9"/>
    <mergeCell ref="D11:E11"/>
    <mergeCell ref="R10:R11"/>
    <mergeCell ref="T10:T11"/>
    <mergeCell ref="L11:M11"/>
    <mergeCell ref="P9:Q9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A4:A5"/>
    <mergeCell ref="B4:E5"/>
    <mergeCell ref="S4:S5"/>
    <mergeCell ref="W4:W5"/>
    <mergeCell ref="X4:X5"/>
    <mergeCell ref="L7:M7"/>
    <mergeCell ref="Y8:Y9"/>
    <mergeCell ref="Z8:Z9"/>
    <mergeCell ref="H9:I9"/>
    <mergeCell ref="A10:A11"/>
    <mergeCell ref="N10:Q11"/>
    <mergeCell ref="S10:S11"/>
    <mergeCell ref="W10:W11"/>
    <mergeCell ref="X10:X11"/>
    <mergeCell ref="Y10:Y11"/>
    <mergeCell ref="Z10:Z11"/>
    <mergeCell ref="H11:I11"/>
    <mergeCell ref="A8:A9"/>
    <mergeCell ref="J8:M9"/>
    <mergeCell ref="S8:S9"/>
    <mergeCell ref="W8:W9"/>
    <mergeCell ref="X8:X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S13" sqref="S13"/>
    </sheetView>
  </sheetViews>
  <sheetFormatPr defaultRowHeight="15" x14ac:dyDescent="0.25"/>
  <cols>
    <col min="1" max="1" width="23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8" width="7" customWidth="1"/>
    <col min="19" max="19" width="5" customWidth="1"/>
    <col min="20" max="20" width="6" customWidth="1"/>
    <col min="21" max="21" width="7.7109375" customWidth="1"/>
    <col min="22" max="22" width="11.85546875" customWidth="1"/>
    <col min="23" max="23" width="9.7109375" customWidth="1"/>
    <col min="24" max="24" width="9.85546875" customWidth="1"/>
    <col min="25" max="25" width="9.7109375" customWidth="1"/>
    <col min="26" max="26" width="9.5703125" customWidth="1"/>
    <col min="27" max="27" width="10" customWidth="1"/>
    <col min="28" max="28" width="9.28515625" customWidth="1"/>
  </cols>
  <sheetData>
    <row r="1" spans="1:26" ht="33.75" customHeight="1" x14ac:dyDescent="0.25">
      <c r="A1" s="264" t="s">
        <v>113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4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228" t="s">
        <v>85</v>
      </c>
      <c r="B4" s="257"/>
      <c r="C4" s="258"/>
      <c r="D4" s="258"/>
      <c r="E4" s="259"/>
      <c r="F4" s="29">
        <v>15</v>
      </c>
      <c r="G4" s="30">
        <v>11</v>
      </c>
      <c r="H4" s="31"/>
      <c r="I4" s="40"/>
      <c r="J4" s="29">
        <v>15</v>
      </c>
      <c r="K4" s="32">
        <v>6</v>
      </c>
      <c r="L4" s="31"/>
      <c r="M4" s="41"/>
      <c r="N4" s="29">
        <v>7</v>
      </c>
      <c r="O4" s="32">
        <v>15</v>
      </c>
      <c r="P4" s="31"/>
      <c r="Q4" s="41"/>
      <c r="R4" s="251">
        <f>P5+L5+H5</f>
        <v>5</v>
      </c>
      <c r="S4" s="236">
        <f>J4+J5+L4+N4+N5+P4+H4+F4+F5</f>
        <v>80</v>
      </c>
      <c r="T4" s="253">
        <f>K5+K4+M4+O5+O4+Q4+I4+G4+G5</f>
        <v>64</v>
      </c>
      <c r="U4" s="255" t="s">
        <v>181</v>
      </c>
      <c r="W4" s="238">
        <f>IF(F4&gt;G4,1,0)+IF(F5&gt;G5,1,0)+IF(H4&gt;I4,1,0)+IF(J4&gt;K4,1,0)+IF(J5&gt;K5,1,0)+IF(L4&gt;M4,1,0)+IF(N4&gt;O4,1,0)+IF(N5&gt;O5,1,0)+IF(P4&gt;Q4,1,0)</f>
        <v>4</v>
      </c>
      <c r="X4" s="224">
        <f>IF(F4&lt;G4,1,0)+IF(F5&lt;G5,1,0)+IF(H4&lt;I4,1,0)+IF(J4&lt;K4,1,0)+IF(J5&lt;K5,1,0)+IF(L4&lt;M4,1,0)+IF(N4&lt;O4,1,0)+IF(N5&lt;O5,1,0)+IF(P4&lt;Q4,1,0)</f>
        <v>2</v>
      </c>
      <c r="Y4" s="224">
        <f>W4/X4</f>
        <v>2</v>
      </c>
      <c r="Z4" s="225">
        <f>S4/T4</f>
        <v>1.25</v>
      </c>
    </row>
    <row r="5" spans="1:26" ht="15.75" customHeight="1" thickBot="1" x14ac:dyDescent="0.3">
      <c r="A5" s="244"/>
      <c r="B5" s="260"/>
      <c r="C5" s="261"/>
      <c r="D5" s="261"/>
      <c r="E5" s="262"/>
      <c r="F5" s="33">
        <v>15</v>
      </c>
      <c r="G5" s="34">
        <v>8</v>
      </c>
      <c r="H5" s="287">
        <f>IF(AND(F4=0,F5=0),0,1)*0+IF(AND(F4&gt;G4,F5&gt;G5),1,0)*2+IF(AND(F4&lt;G4,F5&lt;G5),1,0)*IF(AND(F4=0,F5=0),0,1)+IF(H4&gt;I4,1,0)*2+IF(H4&lt;I4,1,0)*1</f>
        <v>2</v>
      </c>
      <c r="I5" s="288"/>
      <c r="J5" s="33">
        <v>15</v>
      </c>
      <c r="K5" s="34">
        <v>9</v>
      </c>
      <c r="L5" s="287">
        <f>IF(AND(J4=0,J5=0),0,1)*0+IF(AND(J4&gt;K4,J5&gt;K5),1,0)*2+IF(AND(J4&lt;K4,J5&lt;K5),1,0)*IF(AND(J4=0,J5=0),0,1)+IF(L4&gt;M4,1,0)*2+IF(L4&lt;M4,1,0)*1</f>
        <v>2</v>
      </c>
      <c r="M5" s="288"/>
      <c r="N5" s="33">
        <v>13</v>
      </c>
      <c r="O5" s="34">
        <v>15</v>
      </c>
      <c r="P5" s="287">
        <f>IF(AND(N4=0,N5=0),0,1)*0+IF(AND(N4&gt;O4,N5&gt;O5),1,0)*2+IF(AND(N4&lt;O4,N5&lt;O5),1,0)*IF(AND(N4=0,N5=0),0,1)+IF(P4&gt;Q4,1,0)*2+IF(P4&lt;Q4,1,0)*1</f>
        <v>1</v>
      </c>
      <c r="Q5" s="288"/>
      <c r="R5" s="252"/>
      <c r="S5" s="248"/>
      <c r="T5" s="254"/>
      <c r="U5" s="256"/>
      <c r="W5" s="249"/>
      <c r="X5" s="224"/>
      <c r="Y5" s="224"/>
      <c r="Z5" s="225"/>
    </row>
    <row r="6" spans="1:26" ht="16.5" customHeight="1" thickTop="1" thickBot="1" x14ac:dyDescent="0.3">
      <c r="A6" s="228" t="s">
        <v>83</v>
      </c>
      <c r="B6" s="3">
        <f>G4</f>
        <v>11</v>
      </c>
      <c r="C6" s="4">
        <f>F4</f>
        <v>15</v>
      </c>
      <c r="D6" s="5">
        <f>I4</f>
        <v>0</v>
      </c>
      <c r="E6" s="6">
        <f>H4</f>
        <v>0</v>
      </c>
      <c r="F6" s="230"/>
      <c r="G6" s="231"/>
      <c r="H6" s="231"/>
      <c r="I6" s="232"/>
      <c r="J6" s="7">
        <v>15</v>
      </c>
      <c r="K6" s="8">
        <v>7</v>
      </c>
      <c r="L6" s="9">
        <v>11</v>
      </c>
      <c r="M6" s="126">
        <v>4</v>
      </c>
      <c r="N6" s="10">
        <v>4</v>
      </c>
      <c r="O6" s="8">
        <v>15</v>
      </c>
      <c r="P6" s="127"/>
      <c r="Q6" s="126"/>
      <c r="R6" s="251">
        <f>P7+L7+D7</f>
        <v>4</v>
      </c>
      <c r="S6" s="236">
        <f>J6+J7+L6+N6+N7+P6+D6+B6+B7</f>
        <v>67</v>
      </c>
      <c r="T6" s="253">
        <f>K7+K6+M6+O7+O6+Q6+E6+C6+C7</f>
        <v>86</v>
      </c>
      <c r="U6" s="255" t="s">
        <v>182</v>
      </c>
      <c r="W6" s="238">
        <f>IF(B6&gt;C6,1,0)+IF(B7&gt;C7,1,0)+IF(D6&gt;E6,1,0)+IF(J6&gt;K6,1,0)+IF(J7&gt;K7,1,0)+IF(L6&gt;M6,1,0)+IF(N6&gt;O6,1,0)+IF(N7&gt;O7,1,0)+IF(P6&gt;Q6,1,0)</f>
        <v>2</v>
      </c>
      <c r="X6" s="224">
        <f>IF(B6&lt;C6,1,0)+IF(B7&lt;C7,1,0)+IF(D6&lt;E6,1,0)+IF(J6&lt;K6,1,0)+IF(J7&lt;K7,1,0)+IF(L6&lt;M6,1,0)+IF(N6&lt;O6,1,0)+IF(N7&lt;O7,1,0)+IF(P6&lt;Q6,1,0)</f>
        <v>5</v>
      </c>
      <c r="Y6" s="224">
        <f t="shared" ref="Y6" si="0">W6/X6</f>
        <v>0.4</v>
      </c>
      <c r="Z6" s="225">
        <f t="shared" ref="Z6" si="1">S6/T6</f>
        <v>0.77906976744186052</v>
      </c>
    </row>
    <row r="7" spans="1:26" ht="15.75" customHeight="1" thickBot="1" x14ac:dyDescent="0.3">
      <c r="A7" s="244"/>
      <c r="B7" s="11">
        <f>G5</f>
        <v>8</v>
      </c>
      <c r="C7" s="12">
        <f>F5</f>
        <v>15</v>
      </c>
      <c r="D7" s="226">
        <f>IF(AND(B6=0,B7=0),0,1)*0+IF(AND(B6&gt;C6,B7&gt;C7),1,0)*2+IF(AND(B6&lt;C6,B7&lt;C7),1,0)*IF(AND(B6=0,B7=0),0,1)+IF(D6&gt;E6,1,0)*2+IF(D6&lt;E6,1,0)*1</f>
        <v>1</v>
      </c>
      <c r="E7" s="227"/>
      <c r="F7" s="289"/>
      <c r="G7" s="246"/>
      <c r="H7" s="246"/>
      <c r="I7" s="247"/>
      <c r="J7" s="13">
        <v>9</v>
      </c>
      <c r="K7" s="14">
        <v>15</v>
      </c>
      <c r="L7" s="287">
        <f>IF(AND(J6=0,J7=0),0,1)*0+IF(AND(J6&gt;K6,J7&gt;K7),1,0)*2+IF(AND(J6&lt;K6,J7&lt;K7),1,0)*IF(AND(J6=0,J7=0),0,1)+IF(L6&gt;M6,1,0)*2+IF(L6&lt;M6,1,0)*1</f>
        <v>2</v>
      </c>
      <c r="M7" s="288"/>
      <c r="N7" s="13">
        <v>9</v>
      </c>
      <c r="O7" s="14">
        <v>15</v>
      </c>
      <c r="P7" s="287">
        <f>IF(AND(N6=0,N7=0),0,1)*0+IF(AND(N6&gt;O6,N7&gt;O7),1,0)*2+IF(AND(N6&lt;O6,N7&lt;O7),1,0)*IF(AND(N6=0,N7=0),0,1)+IF(P6&gt;Q6,1,0)*2+IF(P6&lt;Q6,1,0)*1</f>
        <v>1</v>
      </c>
      <c r="Q7" s="288"/>
      <c r="R7" s="252"/>
      <c r="S7" s="248"/>
      <c r="T7" s="254"/>
      <c r="U7" s="256"/>
      <c r="W7" s="249"/>
      <c r="X7" s="224"/>
      <c r="Y7" s="224"/>
      <c r="Z7" s="225"/>
    </row>
    <row r="8" spans="1:26" ht="16.5" customHeight="1" thickTop="1" thickBot="1" x14ac:dyDescent="0.3">
      <c r="A8" s="228" t="s">
        <v>76</v>
      </c>
      <c r="B8" s="7">
        <f>K4</f>
        <v>6</v>
      </c>
      <c r="C8" s="15">
        <f>J4</f>
        <v>15</v>
      </c>
      <c r="D8" s="16">
        <f>M4</f>
        <v>0</v>
      </c>
      <c r="E8" s="128">
        <f>L4</f>
        <v>0</v>
      </c>
      <c r="F8" s="17">
        <f>K6</f>
        <v>7</v>
      </c>
      <c r="G8" s="18">
        <f>J6</f>
        <v>15</v>
      </c>
      <c r="H8" s="19">
        <f>M6</f>
        <v>4</v>
      </c>
      <c r="I8" s="129">
        <f>L6</f>
        <v>11</v>
      </c>
      <c r="J8" s="230"/>
      <c r="K8" s="231"/>
      <c r="L8" s="231"/>
      <c r="M8" s="232"/>
      <c r="N8" s="10">
        <v>6</v>
      </c>
      <c r="O8" s="8">
        <v>15</v>
      </c>
      <c r="P8" s="9"/>
      <c r="Q8" s="126"/>
      <c r="R8" s="251">
        <f>P9+H9+D9</f>
        <v>3</v>
      </c>
      <c r="S8" s="236">
        <f>H8+F8+F9+D8+B8+B9+N8+N9+P8</f>
        <v>55</v>
      </c>
      <c r="T8" s="253">
        <f>I8+G8+G9+E8+C8+C9+O9+O8+Q8</f>
        <v>95</v>
      </c>
      <c r="U8" s="255" t="s">
        <v>183</v>
      </c>
      <c r="W8" s="238">
        <f>IF(B8&gt;C8,1,0)+IF(B9&gt;C9,1,0)+IF(D8&gt;E8,1,0)+IF(F8&gt;G8,1,0)+IF(F9&gt;G9,1,0)+IF(H8&gt;I8,1,0)+IF(N8&gt;O8,1,0)+IF(N9&gt;O9,1,0)+IF(P8&gt;Q8,1,0)</f>
        <v>1</v>
      </c>
      <c r="X8" s="224">
        <f>IF(B8&lt;C8,1,0)+IF(B9&lt;C9,1,0)+IF(D8&lt;E8,1,0)+IF(F8&lt;G8,1,0)+IF(F9&lt;G9,1,0)+IF(H8&lt;I8,1,0)+IF(N8&lt;O8,1,0)+IF(N9&lt;O9,1,0)+IF(P8&lt;Q8,1,0)</f>
        <v>6</v>
      </c>
      <c r="Y8" s="224">
        <f t="shared" ref="Y8" si="2">W8/X8</f>
        <v>0.16666666666666666</v>
      </c>
      <c r="Z8" s="225">
        <f t="shared" ref="Z8" si="3">S8/T8</f>
        <v>0.57894736842105265</v>
      </c>
    </row>
    <row r="9" spans="1:26" ht="15.75" customHeight="1" thickBot="1" x14ac:dyDescent="0.3">
      <c r="A9" s="244"/>
      <c r="B9" s="20">
        <f>K5</f>
        <v>9</v>
      </c>
      <c r="C9" s="21">
        <f>J5</f>
        <v>15</v>
      </c>
      <c r="D9" s="226">
        <f>IF(AND(B8=0,B9=0),0,1)*0+IF(AND(B8&gt;C8,B9&gt;C9),1,0)*2+IF(AND(B8&lt;C8,B9&lt;C9),1,0)*IF(AND(B8=0,B9=0),0,1)+IF(D8&gt;E8,1,0)*2+IF(D8&lt;E8,1,0)*1</f>
        <v>1</v>
      </c>
      <c r="E9" s="227"/>
      <c r="F9" s="22">
        <f>K7</f>
        <v>15</v>
      </c>
      <c r="G9" s="23">
        <f>J7</f>
        <v>9</v>
      </c>
      <c r="H9" s="287">
        <f>IF(AND(F8=0,F9=0),0,1)*0+IF(AND(F8&gt;G8,F9&gt;G9),1,0)*2+IF(AND(F8&lt;G8,F9&lt;G9),1,0)*IF(AND(F8=0,F9=0),0,1)+IF(H8&gt;I8,1,0)*2+IF(H8&lt;I8,1,0)*1</f>
        <v>1</v>
      </c>
      <c r="I9" s="288"/>
      <c r="J9" s="289"/>
      <c r="K9" s="246"/>
      <c r="L9" s="246"/>
      <c r="M9" s="247"/>
      <c r="N9" s="13">
        <v>8</v>
      </c>
      <c r="O9" s="14">
        <v>15</v>
      </c>
      <c r="P9" s="287">
        <f>IF(AND(N8=0,N9=0),0,1)*0+IF(AND(N8&gt;O8,N9&gt;O9),1,0)*2+IF(AND(N8&lt;O8,N9&lt;O9),1,0)*IF(AND(N8=0,N9=0),0,1)+IF(P8&gt;Q8,1,0)*2+IF(P8&lt;Q8,1,0)*1</f>
        <v>1</v>
      </c>
      <c r="Q9" s="288"/>
      <c r="R9" s="252"/>
      <c r="S9" s="248"/>
      <c r="T9" s="254"/>
      <c r="U9" s="256"/>
      <c r="W9" s="249"/>
      <c r="X9" s="224"/>
      <c r="Y9" s="224"/>
      <c r="Z9" s="225"/>
    </row>
    <row r="10" spans="1:26" ht="16.5" customHeight="1" thickTop="1" thickBot="1" x14ac:dyDescent="0.3">
      <c r="A10" s="228" t="s">
        <v>143</v>
      </c>
      <c r="B10" s="7">
        <f>O4</f>
        <v>15</v>
      </c>
      <c r="C10" s="15">
        <f>N4</f>
        <v>7</v>
      </c>
      <c r="D10" s="16">
        <f>Q4</f>
        <v>0</v>
      </c>
      <c r="E10" s="128">
        <f>P4</f>
        <v>0</v>
      </c>
      <c r="F10" s="17">
        <f>O6</f>
        <v>15</v>
      </c>
      <c r="G10" s="18">
        <f>N6</f>
        <v>4</v>
      </c>
      <c r="H10" s="19">
        <f>Q6</f>
        <v>0</v>
      </c>
      <c r="I10" s="129">
        <f>P6</f>
        <v>0</v>
      </c>
      <c r="J10" s="10">
        <f>O8</f>
        <v>15</v>
      </c>
      <c r="K10" s="8">
        <f>N8</f>
        <v>6</v>
      </c>
      <c r="L10" s="9">
        <f>Q8</f>
        <v>0</v>
      </c>
      <c r="M10" s="126">
        <f>P8</f>
        <v>0</v>
      </c>
      <c r="N10" s="230"/>
      <c r="O10" s="231"/>
      <c r="P10" s="231"/>
      <c r="Q10" s="232"/>
      <c r="R10" s="251">
        <f>H11+D11+L11</f>
        <v>6</v>
      </c>
      <c r="S10" s="236">
        <f>J10+J11+L10+B10+B11+D10+F10+F11+H10</f>
        <v>90</v>
      </c>
      <c r="T10" s="253">
        <f>K11+K10+M10+C11+C10+E10+I10+G10+G11</f>
        <v>47</v>
      </c>
      <c r="U10" s="255" t="s">
        <v>180</v>
      </c>
      <c r="W10" s="238">
        <f>IF(B10&gt;C10,1,0)+IF(B11&gt;C11,1,0)+IF(D10&gt;E10,1,0)+IF(F10&gt;G10,1,0)+IF(F11&gt;G11,1,0)+IF(H10&gt;I10,1,0)+IF(J10&gt;K10,1,0)+IF(J11&gt;K11,1,0)+IF(L10&gt;M10,1,0)</f>
        <v>6</v>
      </c>
      <c r="X10" s="224">
        <f>IF(B10&lt;C10,1,0)+IF(B11&lt;C11,1,0)+IF(D10&lt;E10,1,0)+IF(F10&lt;G10,1,0)+IF(F11&lt;G11,1,0)+IF(H10&lt;I10,1,0)+IF(J10&lt;K10,1,0)+IF(J11&lt;K11,1,0)+IF(L10&lt;M10,1,0)</f>
        <v>0</v>
      </c>
      <c r="Y10" s="224" t="e">
        <f t="shared" ref="Y10" si="4">W10/X10</f>
        <v>#DIV/0!</v>
      </c>
      <c r="Z10" s="225">
        <f t="shared" ref="Z10" si="5">S10/T10</f>
        <v>1.9148936170212767</v>
      </c>
    </row>
    <row r="11" spans="1:26" ht="15.75" customHeight="1" thickBot="1" x14ac:dyDescent="0.3">
      <c r="A11" s="229"/>
      <c r="B11" s="24">
        <f>O5</f>
        <v>15</v>
      </c>
      <c r="C11" s="25">
        <f>N5</f>
        <v>13</v>
      </c>
      <c r="D11" s="242">
        <f>IF(AND(B10=0,B11=0),0,1)*0+IF(AND(B10&gt;C10,B11&gt;C11),1,0)*2+IF(AND(B10&lt;C10,B11&lt;C11),1,0)*IF(AND(B10=0,B11=0),0,1)+IF(D10&gt;E10,1,0)*2+IF(D10&lt;E10,1,0)*1</f>
        <v>2</v>
      </c>
      <c r="E11" s="243"/>
      <c r="F11" s="26">
        <f>O7</f>
        <v>15</v>
      </c>
      <c r="G11" s="27">
        <f>N7</f>
        <v>9</v>
      </c>
      <c r="H11" s="242">
        <f>IF(AND(F10=0,F11=0),0,1)*0+IF(AND(F10&gt;G10,F11&gt;G11),1,0)*2+IF(AND(F10&lt;G10,F11&lt;G11),1,0)*IF(AND(F10=0,F11=0),0,1)+IF(H10&gt;I10,1,0)*2+IF(H10&lt;I10,1,0)*1</f>
        <v>2</v>
      </c>
      <c r="I11" s="243"/>
      <c r="J11" s="28">
        <f>O9</f>
        <v>15</v>
      </c>
      <c r="K11" s="26">
        <f>N9</f>
        <v>8</v>
      </c>
      <c r="L11" s="242">
        <f>IF(AND(J10=0,J11=0),0,1)*0+IF(AND(J10&gt;K10,J11&gt;K11),1,0)*2+IF(AND(J10&lt;K10,J11&lt;K11),1,0)*IF(AND(J10=0,J11=0),0,1)+IF(L10&gt;M10,1,0)*2+IF(L10&lt;M10,1,0)*1</f>
        <v>2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X8:X9"/>
    <mergeCell ref="A8:A9"/>
    <mergeCell ref="J8:M9"/>
    <mergeCell ref="S8:S9"/>
    <mergeCell ref="W8:W9"/>
    <mergeCell ref="R10:R11"/>
    <mergeCell ref="T10:T11"/>
    <mergeCell ref="U10:U11"/>
    <mergeCell ref="D9:E9"/>
    <mergeCell ref="R8:R9"/>
    <mergeCell ref="A1:X1"/>
    <mergeCell ref="B3:E3"/>
    <mergeCell ref="F3:I3"/>
    <mergeCell ref="J3:M3"/>
    <mergeCell ref="N3:Q3"/>
    <mergeCell ref="S3:T3"/>
    <mergeCell ref="A4:A5"/>
    <mergeCell ref="B4:E5"/>
    <mergeCell ref="S4:S5"/>
    <mergeCell ref="W4:W5"/>
    <mergeCell ref="T4:T5"/>
    <mergeCell ref="H5:I5"/>
    <mergeCell ref="L5:M5"/>
    <mergeCell ref="P5:Q5"/>
    <mergeCell ref="R4:R5"/>
    <mergeCell ref="U4:U5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L7:M7"/>
    <mergeCell ref="P7:Q7"/>
    <mergeCell ref="R6:R7"/>
    <mergeCell ref="T6:T7"/>
    <mergeCell ref="U6:U7"/>
    <mergeCell ref="X4:X5"/>
    <mergeCell ref="Y8:Y9"/>
    <mergeCell ref="Z8:Z9"/>
    <mergeCell ref="H9:I9"/>
    <mergeCell ref="A10:A11"/>
    <mergeCell ref="N10:Q11"/>
    <mergeCell ref="S10:S11"/>
    <mergeCell ref="W10:W11"/>
    <mergeCell ref="X10:X11"/>
    <mergeCell ref="Y10:Y11"/>
    <mergeCell ref="Z10:Z11"/>
    <mergeCell ref="H11:I11"/>
    <mergeCell ref="D11:E11"/>
    <mergeCell ref="T8:T9"/>
    <mergeCell ref="U8:U9"/>
    <mergeCell ref="P9:Q9"/>
    <mergeCell ref="L11:M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Q16" sqref="Q16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8" width="7.5703125" customWidth="1"/>
    <col min="19" max="19" width="5.140625" customWidth="1"/>
    <col min="20" max="20" width="5.42578125" customWidth="1"/>
    <col min="21" max="21" width="8" customWidth="1"/>
    <col min="22" max="22" width="11.85546875" customWidth="1"/>
    <col min="23" max="23" width="8.7109375" customWidth="1"/>
    <col min="24" max="24" width="9.7109375" customWidth="1"/>
    <col min="25" max="25" width="11.140625" customWidth="1"/>
    <col min="26" max="26" width="9.28515625" customWidth="1"/>
    <col min="27" max="27" width="9.7109375" customWidth="1"/>
    <col min="28" max="28" width="9" customWidth="1"/>
  </cols>
  <sheetData>
    <row r="1" spans="1:26" ht="35.25" customHeight="1" x14ac:dyDescent="0.25">
      <c r="A1" s="264" t="s">
        <v>114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4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228" t="s">
        <v>58</v>
      </c>
      <c r="B4" s="257"/>
      <c r="C4" s="258"/>
      <c r="D4" s="258"/>
      <c r="E4" s="259"/>
      <c r="F4" s="29">
        <v>15</v>
      </c>
      <c r="G4" s="30">
        <v>10</v>
      </c>
      <c r="H4" s="31"/>
      <c r="I4" s="40"/>
      <c r="J4" s="29">
        <v>15</v>
      </c>
      <c r="K4" s="32">
        <v>5</v>
      </c>
      <c r="L4" s="31"/>
      <c r="M4" s="41"/>
      <c r="N4" s="29">
        <v>15</v>
      </c>
      <c r="O4" s="32">
        <v>8</v>
      </c>
      <c r="P4" s="31"/>
      <c r="Q4" s="41"/>
      <c r="R4" s="251">
        <f>P5+L5+H5</f>
        <v>6</v>
      </c>
      <c r="S4" s="236">
        <f>J4+J5+L4+N4+N5+P4+H4+F4+F5</f>
        <v>90</v>
      </c>
      <c r="T4" s="253">
        <f>K5+K4+M4+O5+O4+Q4+I4+G4+G5</f>
        <v>46</v>
      </c>
      <c r="U4" s="255" t="s">
        <v>180</v>
      </c>
      <c r="W4" s="238">
        <f>IF(F4&gt;G4,1,0)+IF(F5&gt;G5,1,0)+IF(H4&gt;I4,1,0)+IF(J4&gt;K4,1,0)+IF(J5&gt;K5,1,0)+IF(L4&gt;M4,1,0)+IF(N4&gt;O4,1,0)+IF(N5&gt;O5,1,0)+IF(P4&gt;Q4,1,0)</f>
        <v>6</v>
      </c>
      <c r="X4" s="224">
        <f>IF(F4&lt;G4,1,0)+IF(F5&lt;G5,1,0)+IF(H4&lt;I4,1,0)+IF(J4&lt;K4,1,0)+IF(J5&lt;K5,1,0)+IF(L4&lt;M4,1,0)+IF(N4&lt;O4,1,0)+IF(N5&lt;O5,1,0)+IF(P4&lt;Q4,1,0)</f>
        <v>0</v>
      </c>
      <c r="Y4" s="224" t="e">
        <f>W4/X4</f>
        <v>#DIV/0!</v>
      </c>
      <c r="Z4" s="225">
        <f>S4/T4</f>
        <v>1.9565217391304348</v>
      </c>
    </row>
    <row r="5" spans="1:26" ht="15.75" customHeight="1" thickBot="1" x14ac:dyDescent="0.3">
      <c r="A5" s="244"/>
      <c r="B5" s="260"/>
      <c r="C5" s="261"/>
      <c r="D5" s="261"/>
      <c r="E5" s="262"/>
      <c r="F5" s="33">
        <v>15</v>
      </c>
      <c r="G5" s="34">
        <v>11</v>
      </c>
      <c r="H5" s="287">
        <f>IF(AND(F4=0,F5=0),0,1)*0+IF(AND(F4&gt;G4,F5&gt;G5),1,0)*2+IF(AND(F4&lt;G4,F5&lt;G5),1,0)*IF(AND(F4=0,F5=0),0,1)+IF(H4&gt;I4,1,0)*2+IF(H4&lt;I4,1,0)*1</f>
        <v>2</v>
      </c>
      <c r="I5" s="288"/>
      <c r="J5" s="33">
        <v>15</v>
      </c>
      <c r="K5" s="34">
        <v>6</v>
      </c>
      <c r="L5" s="287">
        <f>IF(AND(J4=0,J5=0),0,1)*0+IF(AND(J4&gt;K4,J5&gt;K5),1,0)*2+IF(AND(J4&lt;K4,J5&lt;K5),1,0)*IF(AND(J4=0,J5=0),0,1)+IF(L4&gt;M4,1,0)*2+IF(L4&lt;M4,1,0)*1</f>
        <v>2</v>
      </c>
      <c r="M5" s="288"/>
      <c r="N5" s="33">
        <v>15</v>
      </c>
      <c r="O5" s="34">
        <v>6</v>
      </c>
      <c r="P5" s="226">
        <f>IF(AND(N4=0,N5=0),0,1)*0+IF(AND(N4&gt;O4,N5&gt;O5),1,0)*2+IF(AND(N4&lt;O4,N5&lt;O5),1,0)*IF(AND(N4=0,N5=0),0,1)+IF(P4&gt;Q4,1,0)*2+IF(P4&lt;Q4,1,0)*1</f>
        <v>2</v>
      </c>
      <c r="Q5" s="227"/>
      <c r="R5" s="252"/>
      <c r="S5" s="248"/>
      <c r="T5" s="254"/>
      <c r="U5" s="256"/>
      <c r="W5" s="249"/>
      <c r="X5" s="224"/>
      <c r="Y5" s="224"/>
      <c r="Z5" s="225"/>
    </row>
    <row r="6" spans="1:26" ht="16.5" customHeight="1" thickTop="1" thickBot="1" x14ac:dyDescent="0.3">
      <c r="A6" s="228" t="s">
        <v>77</v>
      </c>
      <c r="B6" s="3">
        <f>G4</f>
        <v>10</v>
      </c>
      <c r="C6" s="4">
        <f>F4</f>
        <v>15</v>
      </c>
      <c r="D6" s="5">
        <f>I4</f>
        <v>0</v>
      </c>
      <c r="E6" s="6">
        <f>H4</f>
        <v>0</v>
      </c>
      <c r="F6" s="230"/>
      <c r="G6" s="231"/>
      <c r="H6" s="231"/>
      <c r="I6" s="232"/>
      <c r="J6" s="7">
        <v>15</v>
      </c>
      <c r="K6" s="8">
        <v>13</v>
      </c>
      <c r="L6" s="9"/>
      <c r="M6" s="126"/>
      <c r="N6" s="10">
        <v>15</v>
      </c>
      <c r="O6" s="8">
        <v>13</v>
      </c>
      <c r="P6" s="127"/>
      <c r="Q6" s="126"/>
      <c r="R6" s="251">
        <f>P7+L7+D7</f>
        <v>5</v>
      </c>
      <c r="S6" s="236">
        <f>J6+J7+L6+N6+N7+P6+D6+B6+B7</f>
        <v>81</v>
      </c>
      <c r="T6" s="253">
        <f>K7+K6+M6+O7+O6+Q6+E6+C6+C7</f>
        <v>67</v>
      </c>
      <c r="U6" s="255" t="s">
        <v>181</v>
      </c>
      <c r="W6" s="238">
        <f>IF(B6&gt;C6,1,0)+IF(B7&gt;C7,1,0)+IF(D6&gt;E6,1,0)+IF(J6&gt;K6,1,0)+IF(J7&gt;K7,1,0)+IF(L6&gt;M6,1,0)+IF(N6&gt;O6,1,0)+IF(N7&gt;O7,1,0)+IF(P6&gt;Q6,1,0)</f>
        <v>4</v>
      </c>
      <c r="X6" s="224">
        <f>IF(B6&lt;C6,1,0)+IF(B7&lt;C7,1,0)+IF(D6&lt;E6,1,0)+IF(J6&lt;K6,1,0)+IF(J7&lt;K7,1,0)+IF(L6&lt;M6,1,0)+IF(N6&lt;O6,1,0)+IF(N7&lt;O7,1,0)+IF(P6&lt;Q6,1,0)</f>
        <v>2</v>
      </c>
      <c r="Y6" s="224">
        <f t="shared" ref="Y6" si="0">W6/X6</f>
        <v>2</v>
      </c>
      <c r="Z6" s="225">
        <f t="shared" ref="Z6" si="1">S6/T6</f>
        <v>1.208955223880597</v>
      </c>
    </row>
    <row r="7" spans="1:26" ht="15.75" customHeight="1" thickBot="1" x14ac:dyDescent="0.3">
      <c r="A7" s="244"/>
      <c r="B7" s="11">
        <f>G5</f>
        <v>11</v>
      </c>
      <c r="C7" s="12">
        <f>F5</f>
        <v>15</v>
      </c>
      <c r="D7" s="226">
        <f>IF(AND(B6=0,B7=0),0,1)*0+IF(AND(B6&gt;C6,B7&gt;C7),1,0)*2+IF(AND(B6&lt;C6,B7&lt;C7),1,0)*IF(AND(B6=0,B7=0),0,1)+IF(D6&gt;E6,1,0)*2+IF(D6&lt;E6,1,0)*1</f>
        <v>1</v>
      </c>
      <c r="E7" s="227"/>
      <c r="F7" s="289"/>
      <c r="G7" s="246"/>
      <c r="H7" s="246"/>
      <c r="I7" s="247"/>
      <c r="J7" s="13">
        <v>15</v>
      </c>
      <c r="K7" s="14">
        <v>9</v>
      </c>
      <c r="L7" s="287">
        <f>IF(AND(J6=0,J7=0),0,1)*0+IF(AND(J6&gt;K6,J7&gt;K7),1,0)*2+IF(AND(J6&lt;K6,J7&lt;K7),1,0)*IF(AND(J6=0,J7=0),0,1)+IF(L6&gt;M6,1,0)*2+IF(L6&lt;M6,1,0)*1</f>
        <v>2</v>
      </c>
      <c r="M7" s="288"/>
      <c r="N7" s="13">
        <v>15</v>
      </c>
      <c r="O7" s="14">
        <v>2</v>
      </c>
      <c r="P7" s="226">
        <f>IF(AND(N6=0,N7=0),0,1)*0+IF(AND(N6&gt;O6,N7&gt;O7),1,0)*2+IF(AND(N6&lt;O6,N7&lt;O7),1,0)*IF(AND(N6=0,N7=0),0,1)+IF(P6&gt;Q6,1,0)*2+IF(P6&lt;Q6,1,0)*1</f>
        <v>2</v>
      </c>
      <c r="Q7" s="227"/>
      <c r="R7" s="252"/>
      <c r="S7" s="248"/>
      <c r="T7" s="254"/>
      <c r="U7" s="256"/>
      <c r="W7" s="249"/>
      <c r="X7" s="224"/>
      <c r="Y7" s="224"/>
      <c r="Z7" s="225"/>
    </row>
    <row r="8" spans="1:26" ht="16.5" customHeight="1" thickTop="1" thickBot="1" x14ac:dyDescent="0.3">
      <c r="A8" s="228" t="s">
        <v>142</v>
      </c>
      <c r="B8" s="7">
        <f>K4</f>
        <v>5</v>
      </c>
      <c r="C8" s="15">
        <f>J4</f>
        <v>15</v>
      </c>
      <c r="D8" s="16">
        <f>M4</f>
        <v>0</v>
      </c>
      <c r="E8" s="128">
        <f>L4</f>
        <v>0</v>
      </c>
      <c r="F8" s="17">
        <f>K6</f>
        <v>13</v>
      </c>
      <c r="G8" s="18">
        <f>J6</f>
        <v>15</v>
      </c>
      <c r="H8" s="19">
        <f>M6</f>
        <v>0</v>
      </c>
      <c r="I8" s="129">
        <f>L6</f>
        <v>0</v>
      </c>
      <c r="J8" s="230"/>
      <c r="K8" s="231"/>
      <c r="L8" s="231"/>
      <c r="M8" s="232"/>
      <c r="N8" s="10">
        <v>15</v>
      </c>
      <c r="O8" s="8">
        <v>8</v>
      </c>
      <c r="P8" s="9"/>
      <c r="Q8" s="126"/>
      <c r="R8" s="251">
        <f>P9+H9+D9</f>
        <v>4</v>
      </c>
      <c r="S8" s="236">
        <f>H8+F8+F9+D8+B8+B9+N8+N9+P8</f>
        <v>64</v>
      </c>
      <c r="T8" s="253">
        <f>I8+G8+G9+E8+C8+C9+O9+O8+Q8</f>
        <v>82</v>
      </c>
      <c r="U8" s="255" t="s">
        <v>182</v>
      </c>
      <c r="W8" s="238">
        <f>IF(B8&gt;C8,1,0)+IF(B9&gt;C9,1,0)+IF(D8&gt;E8,1,0)+IF(F8&gt;G8,1,0)+IF(F9&gt;G9,1,0)+IF(H8&gt;I8,1,0)+IF(N8&gt;O8,1,0)+IF(N9&gt;O9,1,0)+IF(P8&gt;Q8,1,0)</f>
        <v>2</v>
      </c>
      <c r="X8" s="224">
        <f>IF(B8&lt;C8,1,0)+IF(B9&lt;C9,1,0)+IF(D8&lt;E8,1,0)+IF(F8&lt;G8,1,0)+IF(F9&lt;G9,1,0)+IF(H8&lt;I8,1,0)+IF(N8&lt;O8,1,0)+IF(N9&lt;O9,1,0)+IF(P8&lt;Q8,1,0)</f>
        <v>4</v>
      </c>
      <c r="Y8" s="224">
        <f t="shared" ref="Y8" si="2">W8/X8</f>
        <v>0.5</v>
      </c>
      <c r="Z8" s="225">
        <f t="shared" ref="Z8" si="3">S8/T8</f>
        <v>0.78048780487804881</v>
      </c>
    </row>
    <row r="9" spans="1:26" ht="15.75" customHeight="1" thickBot="1" x14ac:dyDescent="0.3">
      <c r="A9" s="244"/>
      <c r="B9" s="20">
        <f>K5</f>
        <v>6</v>
      </c>
      <c r="C9" s="21">
        <f>J5</f>
        <v>15</v>
      </c>
      <c r="D9" s="226">
        <f>IF(AND(B8=0,B9=0),0,1)*0+IF(AND(B8&gt;C8,B9&gt;C9),1,0)*2+IF(AND(B8&lt;C8,B9&lt;C9),1,0)*IF(AND(B8=0,B9=0),0,1)+IF(D8&gt;E8,1,0)*2+IF(D8&lt;E8,1,0)*1</f>
        <v>1</v>
      </c>
      <c r="E9" s="227"/>
      <c r="F9" s="22">
        <f>K7</f>
        <v>9</v>
      </c>
      <c r="G9" s="23">
        <f>J7</f>
        <v>15</v>
      </c>
      <c r="H9" s="287">
        <f>IF(AND(F8=0,F9=0),0,1)*0+IF(AND(F8&gt;G8,F9&gt;G9),1,0)*2+IF(AND(F8&lt;G8,F9&lt;G9),1,0)*IF(AND(F8=0,F9=0),0,1)+IF(H8&gt;I8,1,0)*2+IF(H8&lt;I8,1,0)*1</f>
        <v>1</v>
      </c>
      <c r="I9" s="288"/>
      <c r="J9" s="289"/>
      <c r="K9" s="246"/>
      <c r="L9" s="246"/>
      <c r="M9" s="247"/>
      <c r="N9" s="13">
        <v>16</v>
      </c>
      <c r="O9" s="14">
        <v>14</v>
      </c>
      <c r="P9" s="226">
        <f>IF(AND(N8=0,N9=0),0,1)*0+IF(AND(N8&gt;O8,N9&gt;O9),1,0)*2+IF(AND(N8&lt;O8,N9&lt;O9),1,0)*IF(AND(N8=0,N9=0),0,1)+IF(P8&gt;Q8,1,0)*2+IF(P8&lt;Q8,1,0)*1</f>
        <v>2</v>
      </c>
      <c r="Q9" s="227"/>
      <c r="R9" s="252"/>
      <c r="S9" s="248"/>
      <c r="T9" s="254"/>
      <c r="U9" s="256"/>
      <c r="W9" s="249"/>
      <c r="X9" s="224"/>
      <c r="Y9" s="224"/>
      <c r="Z9" s="225"/>
    </row>
    <row r="10" spans="1:26" ht="16.5" customHeight="1" thickTop="1" thickBot="1" x14ac:dyDescent="0.3">
      <c r="A10" s="228" t="s">
        <v>62</v>
      </c>
      <c r="B10" s="7">
        <f>O4</f>
        <v>8</v>
      </c>
      <c r="C10" s="15">
        <f>N4</f>
        <v>15</v>
      </c>
      <c r="D10" s="16">
        <f>Q4</f>
        <v>0</v>
      </c>
      <c r="E10" s="128">
        <f>P4</f>
        <v>0</v>
      </c>
      <c r="F10" s="17">
        <f>O6</f>
        <v>13</v>
      </c>
      <c r="G10" s="18">
        <f>N6</f>
        <v>15</v>
      </c>
      <c r="H10" s="19">
        <f>Q6</f>
        <v>0</v>
      </c>
      <c r="I10" s="129">
        <f>P6</f>
        <v>0</v>
      </c>
      <c r="J10" s="10">
        <f>O8</f>
        <v>8</v>
      </c>
      <c r="K10" s="8">
        <f>N8</f>
        <v>15</v>
      </c>
      <c r="L10" s="9">
        <f>Q8</f>
        <v>0</v>
      </c>
      <c r="M10" s="126">
        <f>P8</f>
        <v>0</v>
      </c>
      <c r="N10" s="230"/>
      <c r="O10" s="231"/>
      <c r="P10" s="231"/>
      <c r="Q10" s="232"/>
      <c r="R10" s="251">
        <f>H11+D11+L11</f>
        <v>3</v>
      </c>
      <c r="S10" s="236">
        <f>J10+J11+L10+B10+B11+D10+F10+F11+H10</f>
        <v>51</v>
      </c>
      <c r="T10" s="253">
        <f>K11+K10+M10+C11+C10+E10+I10+G10+G11</f>
        <v>91</v>
      </c>
      <c r="U10" s="255" t="s">
        <v>183</v>
      </c>
      <c r="W10" s="238">
        <f>IF(B10&gt;C10,1,0)+IF(B11&gt;C11,1,0)+IF(D10&gt;E10,1,0)+IF(F10&gt;G10,1,0)+IF(F11&gt;G11,1,0)+IF(H10&gt;I10,1,0)+IF(J10&gt;K10,1,0)+IF(J11&gt;K11,1,0)+IF(L10&gt;M10,1,0)</f>
        <v>0</v>
      </c>
      <c r="X10" s="224">
        <f>IF(B10&lt;C10,1,0)+IF(B11&lt;C11,1,0)+IF(D10&lt;E10,1,0)+IF(F10&lt;G10,1,0)+IF(F11&lt;G11,1,0)+IF(H10&lt;I10,1,0)+IF(J10&lt;K10,1,0)+IF(J11&lt;K11,1,0)+IF(L10&lt;M10,1,0)</f>
        <v>6</v>
      </c>
      <c r="Y10" s="224">
        <f t="shared" ref="Y10" si="4">W10/X10</f>
        <v>0</v>
      </c>
      <c r="Z10" s="225">
        <f t="shared" ref="Z10" si="5">S10/T10</f>
        <v>0.56043956043956045</v>
      </c>
    </row>
    <row r="11" spans="1:26" ht="15.75" customHeight="1" thickBot="1" x14ac:dyDescent="0.3">
      <c r="A11" s="229"/>
      <c r="B11" s="24">
        <f>O5</f>
        <v>6</v>
      </c>
      <c r="C11" s="25">
        <f>N5</f>
        <v>15</v>
      </c>
      <c r="D11" s="242">
        <f>IF(AND(B10=0,B11=0),0,1)*0+IF(AND(B10&gt;C10,B11&gt;C11),1,0)*2+IF(AND(B10&lt;C10,B11&lt;C11),1,0)*IF(AND(B10=0,B11=0),0,1)+IF(D10&gt;E10,1,0)*2+IF(D10&lt;E10,1,0)*1</f>
        <v>1</v>
      </c>
      <c r="E11" s="243"/>
      <c r="F11" s="26">
        <f>O7</f>
        <v>2</v>
      </c>
      <c r="G11" s="27">
        <f>N7</f>
        <v>15</v>
      </c>
      <c r="H11" s="242">
        <f>IF(AND(F10=0,F11=0),0,1)*0+IF(AND(F10&gt;G10,F11&gt;G11),1,0)*2+IF(AND(F10&lt;G10,F11&lt;G11),1,0)*IF(AND(F10=0,F11=0),0,1)+IF(H10&gt;I10,1,0)*2+IF(H10&lt;I10,1,0)*1</f>
        <v>1</v>
      </c>
      <c r="I11" s="243"/>
      <c r="J11" s="28">
        <f>O9</f>
        <v>14</v>
      </c>
      <c r="K11" s="26">
        <f>N9</f>
        <v>16</v>
      </c>
      <c r="L11" s="242">
        <f>IF(AND(J10=0,J11=0),0,1)*0+IF(AND(J10&gt;K10,J11&gt;K11),1,0)*2+IF(AND(J10&lt;K10,J11&lt;K11),1,0)*IF(AND(J10=0,J11=0),0,1)+IF(L10&gt;M10,1,0)*2+IF(L10&lt;M10,1,0)*1</f>
        <v>1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X8:X9"/>
    <mergeCell ref="A8:A9"/>
    <mergeCell ref="J8:M9"/>
    <mergeCell ref="S8:S9"/>
    <mergeCell ref="W8:W9"/>
    <mergeCell ref="R10:R11"/>
    <mergeCell ref="T10:T11"/>
    <mergeCell ref="U10:U11"/>
    <mergeCell ref="D9:E9"/>
    <mergeCell ref="R8:R9"/>
    <mergeCell ref="A1:X1"/>
    <mergeCell ref="B3:E3"/>
    <mergeCell ref="F3:I3"/>
    <mergeCell ref="J3:M3"/>
    <mergeCell ref="N3:Q3"/>
    <mergeCell ref="S3:T3"/>
    <mergeCell ref="A4:A5"/>
    <mergeCell ref="B4:E5"/>
    <mergeCell ref="S4:S5"/>
    <mergeCell ref="W4:W5"/>
    <mergeCell ref="T4:T5"/>
    <mergeCell ref="H5:I5"/>
    <mergeCell ref="L5:M5"/>
    <mergeCell ref="P5:Q5"/>
    <mergeCell ref="R4:R5"/>
    <mergeCell ref="U4:U5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L7:M7"/>
    <mergeCell ref="P7:Q7"/>
    <mergeCell ref="R6:R7"/>
    <mergeCell ref="T6:T7"/>
    <mergeCell ref="U6:U7"/>
    <mergeCell ref="X4:X5"/>
    <mergeCell ref="Y8:Y9"/>
    <mergeCell ref="Z8:Z9"/>
    <mergeCell ref="H9:I9"/>
    <mergeCell ref="A10:A11"/>
    <mergeCell ref="N10:Q11"/>
    <mergeCell ref="S10:S11"/>
    <mergeCell ref="W10:W11"/>
    <mergeCell ref="X10:X11"/>
    <mergeCell ref="Y10:Y11"/>
    <mergeCell ref="Z10:Z11"/>
    <mergeCell ref="H11:I11"/>
    <mergeCell ref="D11:E11"/>
    <mergeCell ref="T8:T9"/>
    <mergeCell ref="U8:U9"/>
    <mergeCell ref="P9:Q9"/>
    <mergeCell ref="L11:M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G17" sqref="G1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" customWidth="1"/>
    <col min="7" max="7" width="3.7109375" customWidth="1"/>
    <col min="8" max="10" width="3.85546875" customWidth="1"/>
    <col min="11" max="12" width="3.7109375" customWidth="1"/>
    <col min="13" max="13" width="3.85546875" customWidth="1"/>
    <col min="14" max="14" width="4.140625" customWidth="1"/>
    <col min="15" max="15" width="3.7109375" customWidth="1"/>
    <col min="16" max="16" width="4" customWidth="1"/>
    <col min="17" max="17" width="3.5703125" customWidth="1"/>
    <col min="18" max="18" width="7.140625" customWidth="1"/>
    <col min="19" max="19" width="4.140625" customWidth="1"/>
    <col min="20" max="20" width="4.5703125" customWidth="1"/>
    <col min="21" max="21" width="8.140625" customWidth="1"/>
    <col min="22" max="22" width="13.28515625" customWidth="1"/>
    <col min="23" max="23" width="8.7109375" customWidth="1"/>
    <col min="24" max="24" width="9.85546875" customWidth="1"/>
    <col min="25" max="25" width="9.5703125" customWidth="1"/>
    <col min="26" max="26" width="10.42578125" customWidth="1"/>
    <col min="27" max="27" width="4.5703125" customWidth="1"/>
    <col min="28" max="28" width="8.28515625" customWidth="1"/>
    <col min="29" max="29" width="14.140625" customWidth="1"/>
    <col min="31" max="31" width="10" customWidth="1"/>
  </cols>
  <sheetData>
    <row r="1" spans="1:26" ht="35.25" customHeight="1" x14ac:dyDescent="0.25">
      <c r="A1" s="264" t="s">
        <v>115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59.25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30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228" t="s">
        <v>75</v>
      </c>
      <c r="B4" s="257"/>
      <c r="C4" s="258"/>
      <c r="D4" s="258"/>
      <c r="E4" s="259"/>
      <c r="F4" s="29">
        <v>15</v>
      </c>
      <c r="G4" s="30">
        <v>10</v>
      </c>
      <c r="H4" s="31"/>
      <c r="I4" s="40"/>
      <c r="J4" s="29">
        <v>15</v>
      </c>
      <c r="K4" s="32">
        <v>5</v>
      </c>
      <c r="L4" s="31"/>
      <c r="M4" s="41"/>
      <c r="N4" s="29">
        <v>15</v>
      </c>
      <c r="O4" s="32">
        <v>5</v>
      </c>
      <c r="P4" s="31">
        <v>5</v>
      </c>
      <c r="Q4" s="41">
        <v>11</v>
      </c>
      <c r="R4" s="251">
        <f>P5+L5+H5</f>
        <v>5</v>
      </c>
      <c r="S4" s="236">
        <f>J4+J5+L4+N4+N5+P4+H4+F4+F5</f>
        <v>92</v>
      </c>
      <c r="T4" s="253">
        <f>K5+K4+M4+O5+O4+Q4+I4+G4+G5</f>
        <v>58</v>
      </c>
      <c r="U4" s="255" t="s">
        <v>180</v>
      </c>
      <c r="W4" s="238">
        <f>IF(F4&gt;G4,1,0)+IF(F5&gt;G5,1,0)+IF(H4&gt;I4,1,0)+IF(J4&gt;K4,1,0)+IF(J5&gt;K5,1,0)+IF(L4&gt;M4,1,0)+IF(N4&gt;O4,1,0)+IF(N5&gt;O5,1,0)+IF(P4&gt;Q4,1,0)</f>
        <v>5</v>
      </c>
      <c r="X4" s="224">
        <f>IF(F4&lt;G4,1,0)+IF(F5&lt;G5,1,0)+IF(H4&lt;I4,1,0)+IF(J4&lt;K4,1,0)+IF(J5&lt;K5,1,0)+IF(L4&lt;M4,1,0)+IF(N4&lt;O4,1,0)+IF(N5&lt;O5,1,0)+IF(P4&lt;Q4,1,0)</f>
        <v>2</v>
      </c>
      <c r="Y4" s="224">
        <f>W4/X4</f>
        <v>2.5</v>
      </c>
      <c r="Z4" s="225">
        <f>S4/T4</f>
        <v>1.5862068965517242</v>
      </c>
    </row>
    <row r="5" spans="1:26" ht="15.75" customHeight="1" thickBot="1" x14ac:dyDescent="0.3">
      <c r="A5" s="244"/>
      <c r="B5" s="260"/>
      <c r="C5" s="261"/>
      <c r="D5" s="261"/>
      <c r="E5" s="262"/>
      <c r="F5" s="33">
        <v>15</v>
      </c>
      <c r="G5" s="34">
        <v>11</v>
      </c>
      <c r="H5" s="287">
        <f>IF(AND(F4=0,F5=0),0,1)*0+IF(AND(F4&gt;G4,F5&gt;G5),1,0)*2+IF(AND(F4&lt;G4,F5&lt;G5),1,0)*IF(AND(F4=0,F5=0),0,1)+IF(H4&gt;I4,1,0)*2+IF(H4&lt;I4,1,0)*1</f>
        <v>2</v>
      </c>
      <c r="I5" s="288"/>
      <c r="J5" s="33">
        <v>15</v>
      </c>
      <c r="K5" s="34">
        <v>1</v>
      </c>
      <c r="L5" s="287">
        <f>IF(AND(J4=0,J5=0),0,1)*0+IF(AND(J4&gt;K4,J5&gt;K5),1,0)*2+IF(AND(J4&lt;K4,J5&lt;K5),1,0)*IF(AND(J4=0,J5=0),0,1)+IF(L4&gt;M4,1,0)*2+IF(L4&lt;M4,1,0)*1</f>
        <v>2</v>
      </c>
      <c r="M5" s="288"/>
      <c r="N5" s="33">
        <v>12</v>
      </c>
      <c r="O5" s="34">
        <v>15</v>
      </c>
      <c r="P5" s="287">
        <f>IF(AND(N4=0,N5=0),0,1)*0+IF(AND(N4&gt;O4,N5&gt;O5),1,0)*2+IF(AND(N4&lt;O4,N5&lt;O5),1,0)*IF(AND(N4=0,N5=0),0,1)+IF(P4&gt;Q4,1,0)*2+IF(P4&lt;Q4,1,0)*1</f>
        <v>1</v>
      </c>
      <c r="Q5" s="288"/>
      <c r="R5" s="252"/>
      <c r="S5" s="248"/>
      <c r="T5" s="254"/>
      <c r="U5" s="256"/>
      <c r="W5" s="249"/>
      <c r="X5" s="224"/>
      <c r="Y5" s="224"/>
      <c r="Z5" s="225"/>
    </row>
    <row r="6" spans="1:26" ht="16.5" customHeight="1" thickTop="1" thickBot="1" x14ac:dyDescent="0.3">
      <c r="A6" s="228" t="s">
        <v>72</v>
      </c>
      <c r="B6" s="3">
        <f>G4</f>
        <v>10</v>
      </c>
      <c r="C6" s="4">
        <f>F4</f>
        <v>15</v>
      </c>
      <c r="D6" s="5">
        <f>I4</f>
        <v>0</v>
      </c>
      <c r="E6" s="6">
        <f>H4</f>
        <v>0</v>
      </c>
      <c r="F6" s="230"/>
      <c r="G6" s="231"/>
      <c r="H6" s="231"/>
      <c r="I6" s="232"/>
      <c r="J6" s="7">
        <v>15</v>
      </c>
      <c r="K6" s="8">
        <v>5</v>
      </c>
      <c r="L6" s="9"/>
      <c r="M6" s="126"/>
      <c r="N6" s="10">
        <v>12</v>
      </c>
      <c r="O6" s="8">
        <v>15</v>
      </c>
      <c r="P6" s="127">
        <v>11</v>
      </c>
      <c r="Q6" s="126">
        <v>6</v>
      </c>
      <c r="R6" s="251">
        <f>P7+L7+D7</f>
        <v>5</v>
      </c>
      <c r="S6" s="236">
        <f>J6+J7+L6+N6+N7+P6+D6+B6+B7</f>
        <v>89</v>
      </c>
      <c r="T6" s="253">
        <f>K7+K6+M6+O7+O6+Q6+E6+C6+C7</f>
        <v>74</v>
      </c>
      <c r="U6" s="255" t="s">
        <v>182</v>
      </c>
      <c r="W6" s="238">
        <f>IF(B6&gt;C6,1,0)+IF(B7&gt;C7,1,0)+IF(D6&gt;E6,1,0)+IF(J6&gt;K6,1,0)+IF(J7&gt;K7,1,0)+IF(L6&gt;M6,1,0)+IF(N6&gt;O6,1,0)+IF(N7&gt;O7,1,0)+IF(P6&gt;Q6,1,0)</f>
        <v>4</v>
      </c>
      <c r="X6" s="224">
        <f>IF(B6&lt;C6,1,0)+IF(B7&lt;C7,1,0)+IF(D6&lt;E6,1,0)+IF(J6&lt;K6,1,0)+IF(J7&lt;K7,1,0)+IF(L6&lt;M6,1,0)+IF(N6&lt;O6,1,0)+IF(N7&lt;O7,1,0)+IF(P6&lt;Q6,1,0)</f>
        <v>3</v>
      </c>
      <c r="Y6" s="224">
        <f t="shared" ref="Y6" si="0">W6/X6</f>
        <v>1.3333333333333333</v>
      </c>
      <c r="Z6" s="225">
        <f t="shared" ref="Z6" si="1">S6/T6</f>
        <v>1.2027027027027026</v>
      </c>
    </row>
    <row r="7" spans="1:26" ht="15.75" customHeight="1" thickBot="1" x14ac:dyDescent="0.3">
      <c r="A7" s="244"/>
      <c r="B7" s="11">
        <f>G5</f>
        <v>11</v>
      </c>
      <c r="C7" s="12">
        <f>F5</f>
        <v>15</v>
      </c>
      <c r="D7" s="226">
        <f>IF(AND(B6=0,B7=0),0,1)*0+IF(AND(B6&gt;C6,B7&gt;C7),1,0)*2+IF(AND(B6&lt;C6,B7&lt;C7),1,0)*IF(AND(B6=0,B7=0),0,1)+IF(D6&gt;E6,1,0)*2+IF(D6&lt;E6,1,0)*1</f>
        <v>1</v>
      </c>
      <c r="E7" s="227"/>
      <c r="F7" s="289"/>
      <c r="G7" s="246"/>
      <c r="H7" s="246"/>
      <c r="I7" s="247"/>
      <c r="J7" s="13">
        <v>15</v>
      </c>
      <c r="K7" s="14">
        <v>8</v>
      </c>
      <c r="L7" s="287">
        <f>IF(AND(J6=0,J7=0),0,1)*0+IF(AND(J6&gt;K6,J7&gt;K7),1,0)*2+IF(AND(J6&lt;K6,J7&lt;K7),1,0)*IF(AND(J6=0,J7=0),0,1)+IF(L6&gt;M6,1,0)*2+IF(L6&lt;M6,1,0)*1</f>
        <v>2</v>
      </c>
      <c r="M7" s="288"/>
      <c r="N7" s="13">
        <v>15</v>
      </c>
      <c r="O7" s="14">
        <v>10</v>
      </c>
      <c r="P7" s="287">
        <f>IF(AND(N6=0,N7=0),0,1)*0+IF(AND(N6&gt;O6,N7&gt;O7),1,0)*2+IF(AND(N6&lt;O6,N7&lt;O7),1,0)*IF(AND(N6=0,N7=0),0,1)+IF(P6&gt;Q6,1,0)*2+IF(P6&lt;Q6,1,0)*1</f>
        <v>2</v>
      </c>
      <c r="Q7" s="288"/>
      <c r="R7" s="252"/>
      <c r="S7" s="248"/>
      <c r="T7" s="254"/>
      <c r="U7" s="256"/>
      <c r="W7" s="249"/>
      <c r="X7" s="224"/>
      <c r="Y7" s="224"/>
      <c r="Z7" s="225"/>
    </row>
    <row r="8" spans="1:26" ht="16.5" customHeight="1" thickTop="1" thickBot="1" x14ac:dyDescent="0.3">
      <c r="A8" s="228" t="s">
        <v>86</v>
      </c>
      <c r="B8" s="7">
        <f>K4</f>
        <v>5</v>
      </c>
      <c r="C8" s="15">
        <f>J4</f>
        <v>15</v>
      </c>
      <c r="D8" s="16">
        <f>M4</f>
        <v>0</v>
      </c>
      <c r="E8" s="128">
        <f>L4</f>
        <v>0</v>
      </c>
      <c r="F8" s="17">
        <f>K6</f>
        <v>5</v>
      </c>
      <c r="G8" s="18">
        <f>J6</f>
        <v>15</v>
      </c>
      <c r="H8" s="19">
        <f>M6</f>
        <v>0</v>
      </c>
      <c r="I8" s="129">
        <f>L6</f>
        <v>0</v>
      </c>
      <c r="J8" s="230"/>
      <c r="K8" s="231"/>
      <c r="L8" s="231"/>
      <c r="M8" s="232"/>
      <c r="N8" s="10">
        <v>3</v>
      </c>
      <c r="O8" s="8">
        <v>15</v>
      </c>
      <c r="P8" s="9"/>
      <c r="Q8" s="126"/>
      <c r="R8" s="251">
        <f>P9+H9+D9</f>
        <v>3</v>
      </c>
      <c r="S8" s="236">
        <f>H8+F8+F9+D8+B8+B9+N8+N9+P8</f>
        <v>31</v>
      </c>
      <c r="T8" s="253">
        <f>I8+G8+G9+E8+C8+C9+O9+O8+Q8</f>
        <v>90</v>
      </c>
      <c r="U8" s="255" t="s">
        <v>183</v>
      </c>
      <c r="W8" s="238">
        <f>IF(B8&gt;C8,1,0)+IF(B9&gt;C9,1,0)+IF(D8&gt;E8,1,0)+IF(F8&gt;G8,1,0)+IF(F9&gt;G9,1,0)+IF(H8&gt;I8,1,0)+IF(N8&gt;O8,1,0)+IF(N9&gt;O9,1,0)+IF(P8&gt;Q8,1,0)</f>
        <v>0</v>
      </c>
      <c r="X8" s="224">
        <f>IF(B8&lt;C8,1,0)+IF(B9&lt;C9,1,0)+IF(D8&lt;E8,1,0)+IF(F8&lt;G8,1,0)+IF(F9&lt;G9,1,0)+IF(H8&lt;I8,1,0)+IF(N8&lt;O8,1,0)+IF(N9&lt;O9,1,0)+IF(P8&lt;Q8,1,0)</f>
        <v>6</v>
      </c>
      <c r="Y8" s="224">
        <f t="shared" ref="Y8" si="2">W8/X8</f>
        <v>0</v>
      </c>
      <c r="Z8" s="225">
        <f t="shared" ref="Z8" si="3">S8/T8</f>
        <v>0.34444444444444444</v>
      </c>
    </row>
    <row r="9" spans="1:26" ht="15.75" customHeight="1" thickBot="1" x14ac:dyDescent="0.3">
      <c r="A9" s="244"/>
      <c r="B9" s="20">
        <f>K5</f>
        <v>1</v>
      </c>
      <c r="C9" s="21">
        <f>J5</f>
        <v>15</v>
      </c>
      <c r="D9" s="226">
        <f>IF(AND(B8=0,B9=0),0,1)*0+IF(AND(B8&gt;C8,B9&gt;C9),1,0)*2+IF(AND(B8&lt;C8,B9&lt;C9),1,0)*IF(AND(B8=0,B9=0),0,1)+IF(D8&gt;E8,1,0)*2+IF(D8&lt;E8,1,0)*1</f>
        <v>1</v>
      </c>
      <c r="E9" s="227"/>
      <c r="F9" s="22">
        <f>K7</f>
        <v>8</v>
      </c>
      <c r="G9" s="23">
        <f>J7</f>
        <v>15</v>
      </c>
      <c r="H9" s="287">
        <f>IF(AND(F8=0,F9=0),0,1)*0+IF(AND(F8&gt;G8,F9&gt;G9),1,0)*2+IF(AND(F8&lt;G8,F9&lt;G9),1,0)*IF(AND(F8=0,F9=0),0,1)+IF(H8&gt;I8,1,0)*2+IF(H8&lt;I8,1,0)*1</f>
        <v>1</v>
      </c>
      <c r="I9" s="288"/>
      <c r="J9" s="289"/>
      <c r="K9" s="246"/>
      <c r="L9" s="246"/>
      <c r="M9" s="247"/>
      <c r="N9" s="13">
        <v>9</v>
      </c>
      <c r="O9" s="14">
        <v>15</v>
      </c>
      <c r="P9" s="287">
        <f>IF(AND(N8=0,N9=0),0,1)*0+IF(AND(N8&gt;O8,N9&gt;O9),1,0)*2+IF(AND(N8&lt;O8,N9&lt;O9),1,0)*IF(AND(N8=0,N9=0),0,1)+IF(P8&gt;Q8,1,0)*2+IF(P8&lt;Q8,1,0)*1</f>
        <v>1</v>
      </c>
      <c r="Q9" s="288"/>
      <c r="R9" s="252"/>
      <c r="S9" s="248"/>
      <c r="T9" s="254"/>
      <c r="U9" s="256"/>
      <c r="W9" s="249"/>
      <c r="X9" s="224"/>
      <c r="Y9" s="224"/>
      <c r="Z9" s="225"/>
    </row>
    <row r="10" spans="1:26" ht="16.5" customHeight="1" thickTop="1" thickBot="1" x14ac:dyDescent="0.3">
      <c r="A10" s="228" t="s">
        <v>80</v>
      </c>
      <c r="B10" s="7">
        <f>O4</f>
        <v>5</v>
      </c>
      <c r="C10" s="15">
        <f>N4</f>
        <v>15</v>
      </c>
      <c r="D10" s="16">
        <f>Q4</f>
        <v>11</v>
      </c>
      <c r="E10" s="128">
        <f>P4</f>
        <v>5</v>
      </c>
      <c r="F10" s="17">
        <f>O6</f>
        <v>15</v>
      </c>
      <c r="G10" s="18">
        <f>N6</f>
        <v>12</v>
      </c>
      <c r="H10" s="19">
        <f>Q6</f>
        <v>6</v>
      </c>
      <c r="I10" s="129">
        <f>P6</f>
        <v>11</v>
      </c>
      <c r="J10" s="10">
        <f>O8</f>
        <v>15</v>
      </c>
      <c r="K10" s="8">
        <f>N8</f>
        <v>3</v>
      </c>
      <c r="L10" s="9">
        <f>Q8</f>
        <v>0</v>
      </c>
      <c r="M10" s="126">
        <f>P8</f>
        <v>0</v>
      </c>
      <c r="N10" s="230"/>
      <c r="O10" s="231"/>
      <c r="P10" s="231"/>
      <c r="Q10" s="232"/>
      <c r="R10" s="251">
        <f>H11+D11+L11</f>
        <v>5</v>
      </c>
      <c r="S10" s="236">
        <f>J10+J11+L10+B10+B11+D10+F10+F11+H10</f>
        <v>92</v>
      </c>
      <c r="T10" s="253">
        <f>K11+K10+M10+C11+C10+E10+I10+G10+G11</f>
        <v>82</v>
      </c>
      <c r="U10" s="255" t="s">
        <v>181</v>
      </c>
      <c r="W10" s="238">
        <f>IF(B10&gt;C10,1,0)+IF(B11&gt;C11,1,0)+IF(D10&gt;E10,1,0)+IF(F10&gt;G10,1,0)+IF(F11&gt;G11,1,0)+IF(H10&gt;I10,1,0)+IF(J10&gt;K10,1,0)+IF(J11&gt;K11,1,0)+IF(L10&gt;M10,1,0)</f>
        <v>5</v>
      </c>
      <c r="X10" s="224">
        <f>IF(B10&lt;C10,1,0)+IF(B11&lt;C11,1,0)+IF(D10&lt;E10,1,0)+IF(F10&lt;G10,1,0)+IF(F11&lt;G11,1,0)+IF(H10&lt;I10,1,0)+IF(J10&lt;K10,1,0)+IF(J11&lt;K11,1,0)+IF(L10&lt;M10,1,0)</f>
        <v>3</v>
      </c>
      <c r="Y10" s="224">
        <f t="shared" ref="Y10" si="4">W10/X10</f>
        <v>1.6666666666666667</v>
      </c>
      <c r="Z10" s="225">
        <f t="shared" ref="Z10" si="5">S10/T10</f>
        <v>1.1219512195121952</v>
      </c>
    </row>
    <row r="11" spans="1:26" ht="15.75" customHeight="1" thickBot="1" x14ac:dyDescent="0.3">
      <c r="A11" s="229"/>
      <c r="B11" s="24">
        <f>O5</f>
        <v>15</v>
      </c>
      <c r="C11" s="25">
        <f>N5</f>
        <v>12</v>
      </c>
      <c r="D11" s="242">
        <f>IF(AND(B10=0,B11=0),0,1)*0+IF(AND(B10&gt;C10,B11&gt;C11),1,0)*2+IF(AND(B10&lt;C10,B11&lt;C11),1,0)*IF(AND(B10=0,B11=0),0,1)+IF(D10&gt;E10,1,0)*2+IF(D10&lt;E10,1,0)*1</f>
        <v>2</v>
      </c>
      <c r="E11" s="243"/>
      <c r="F11" s="26">
        <f>O7</f>
        <v>10</v>
      </c>
      <c r="G11" s="27">
        <f>N7</f>
        <v>15</v>
      </c>
      <c r="H11" s="242">
        <f>IF(AND(F10=0,F11=0),0,1)*0+IF(AND(F10&gt;G10,F11&gt;G11),1,0)*2+IF(AND(F10&lt;G10,F11&lt;G11),1,0)*IF(AND(F10=0,F11=0),0,1)+IF(H10&gt;I10,1,0)*2+IF(H10&lt;I10,1,0)*1</f>
        <v>1</v>
      </c>
      <c r="I11" s="243"/>
      <c r="J11" s="28">
        <f>O9</f>
        <v>15</v>
      </c>
      <c r="K11" s="26">
        <f>N9</f>
        <v>9</v>
      </c>
      <c r="L11" s="242">
        <f>IF(AND(J10=0,J11=0),0,1)*0+IF(AND(J10&gt;K10,J11&gt;K11),1,0)*2+IF(AND(J10&lt;K10,J11&lt;K11),1,0)*IF(AND(J10=0,J11=0),0,1)+IF(L10&gt;M10,1,0)*2+IF(L10&lt;M10,1,0)*1</f>
        <v>2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R8:R9"/>
    <mergeCell ref="S8:S9"/>
    <mergeCell ref="H9:I9"/>
    <mergeCell ref="A10:A11"/>
    <mergeCell ref="N10:Q11"/>
    <mergeCell ref="R10:R11"/>
    <mergeCell ref="S10:S11"/>
    <mergeCell ref="H11:I11"/>
    <mergeCell ref="D11:E11"/>
    <mergeCell ref="P9:Q9"/>
    <mergeCell ref="D9:E9"/>
    <mergeCell ref="L11:M11"/>
    <mergeCell ref="A8:A9"/>
    <mergeCell ref="J8:M9"/>
    <mergeCell ref="X4:X5"/>
    <mergeCell ref="Y4:Y5"/>
    <mergeCell ref="B3:E3"/>
    <mergeCell ref="F3:I3"/>
    <mergeCell ref="J3:M3"/>
    <mergeCell ref="N3:Q3"/>
    <mergeCell ref="H5:I5"/>
    <mergeCell ref="L5:M5"/>
    <mergeCell ref="P5:Q5"/>
    <mergeCell ref="Z8:Z9"/>
    <mergeCell ref="T10:T11"/>
    <mergeCell ref="U10:U11"/>
    <mergeCell ref="W10:W11"/>
    <mergeCell ref="Z10:Z11"/>
    <mergeCell ref="X10:X11"/>
    <mergeCell ref="Y10:Y11"/>
    <mergeCell ref="X8:X9"/>
    <mergeCell ref="Y8:Y9"/>
    <mergeCell ref="T8:T9"/>
    <mergeCell ref="U8:U9"/>
    <mergeCell ref="W8:W9"/>
    <mergeCell ref="U6:U7"/>
    <mergeCell ref="W6:W7"/>
    <mergeCell ref="Z6:Z7"/>
    <mergeCell ref="D7:E7"/>
    <mergeCell ref="A1:X1"/>
    <mergeCell ref="S3:T3"/>
    <mergeCell ref="A4:A5"/>
    <mergeCell ref="B4:E5"/>
    <mergeCell ref="R4:R5"/>
    <mergeCell ref="S4:S5"/>
    <mergeCell ref="T4:T5"/>
    <mergeCell ref="U4:U5"/>
    <mergeCell ref="W4:W5"/>
    <mergeCell ref="X6:X7"/>
    <mergeCell ref="Y6:Y7"/>
    <mergeCell ref="Z4:Z5"/>
    <mergeCell ref="A6:A7"/>
    <mergeCell ref="F6:I7"/>
    <mergeCell ref="R6:R7"/>
    <mergeCell ref="S6:S7"/>
    <mergeCell ref="T6:T7"/>
    <mergeCell ref="L7:M7"/>
    <mergeCell ref="P7:Q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R14" sqref="R14"/>
    </sheetView>
  </sheetViews>
  <sheetFormatPr defaultRowHeight="15" x14ac:dyDescent="0.25"/>
  <cols>
    <col min="1" max="1" width="23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6" width="3.7109375" customWidth="1"/>
    <col min="17" max="17" width="3.5703125" customWidth="1"/>
    <col min="18" max="18" width="7.28515625" customWidth="1"/>
    <col min="19" max="19" width="4.85546875" customWidth="1"/>
    <col min="20" max="20" width="5.28515625" customWidth="1"/>
    <col min="21" max="21" width="8.7109375" customWidth="1"/>
    <col min="22" max="22" width="15.140625" customWidth="1"/>
    <col min="23" max="23" width="8.28515625" customWidth="1"/>
    <col min="24" max="24" width="9.85546875" customWidth="1"/>
    <col min="25" max="25" width="9" customWidth="1"/>
    <col min="26" max="26" width="9.7109375" customWidth="1"/>
    <col min="27" max="27" width="4.42578125" customWidth="1"/>
    <col min="28" max="28" width="8.42578125" customWidth="1"/>
    <col min="29" max="29" width="10.28515625" customWidth="1"/>
    <col min="31" max="31" width="9.85546875" customWidth="1"/>
  </cols>
  <sheetData>
    <row r="1" spans="1:26" ht="36" customHeight="1" x14ac:dyDescent="0.25">
      <c r="A1" s="264" t="s">
        <v>116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60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30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228" t="s">
        <v>144</v>
      </c>
      <c r="B4" s="257"/>
      <c r="C4" s="258"/>
      <c r="D4" s="258"/>
      <c r="E4" s="259"/>
      <c r="F4" s="29">
        <v>13</v>
      </c>
      <c r="G4" s="30">
        <v>15</v>
      </c>
      <c r="H4" s="31">
        <v>12</v>
      </c>
      <c r="I4" s="40">
        <v>10</v>
      </c>
      <c r="J4" s="29">
        <v>15</v>
      </c>
      <c r="K4" s="32">
        <v>6</v>
      </c>
      <c r="L4" s="31"/>
      <c r="M4" s="41"/>
      <c r="N4" s="29">
        <v>15</v>
      </c>
      <c r="O4" s="32">
        <v>6</v>
      </c>
      <c r="P4" s="31"/>
      <c r="Q4" s="41"/>
      <c r="R4" s="251">
        <f>P5+L5+H5</f>
        <v>6</v>
      </c>
      <c r="S4" s="236">
        <f>J4+J5+L4+N4+N5+P4+H4+F4+F5</f>
        <v>100</v>
      </c>
      <c r="T4" s="253">
        <f>K5+K4+M4+O5+O4+Q4+I4+G4+G5</f>
        <v>56</v>
      </c>
      <c r="U4" s="255" t="s">
        <v>180</v>
      </c>
      <c r="W4" s="238">
        <f>IF(F4&gt;G4,1,0)+IF(F5&gt;G5,1,0)+IF(H4&gt;I4,1,0)+IF(J4&gt;K4,1,0)+IF(J5&gt;K5,1,0)+IF(L4&gt;M4,1,0)+IF(N4&gt;O4,1,0)+IF(N5&gt;O5,1,0)+IF(P4&gt;Q4,1,0)</f>
        <v>6</v>
      </c>
      <c r="X4" s="224">
        <f>IF(F4&lt;G4,1,0)+IF(F5&lt;G5,1,0)+IF(H4&lt;I4,1,0)+IF(J4&lt;K4,1,0)+IF(J5&lt;K5,1,0)+IF(L4&lt;M4,1,0)+IF(N4&lt;O4,1,0)+IF(N5&lt;O5,1,0)+IF(P4&lt;Q4,1,0)</f>
        <v>1</v>
      </c>
      <c r="Y4" s="224">
        <f>W4/X4</f>
        <v>6</v>
      </c>
      <c r="Z4" s="225">
        <f>S4/T4</f>
        <v>1.7857142857142858</v>
      </c>
    </row>
    <row r="5" spans="1:26" ht="15.75" customHeight="1" thickBot="1" x14ac:dyDescent="0.3">
      <c r="A5" s="244"/>
      <c r="B5" s="260"/>
      <c r="C5" s="261"/>
      <c r="D5" s="261"/>
      <c r="E5" s="262"/>
      <c r="F5" s="33">
        <v>15</v>
      </c>
      <c r="G5" s="34">
        <v>9</v>
      </c>
      <c r="H5" s="287">
        <f>IF(AND(F4=0,F5=0),0,1)*0+IF(AND(F4&gt;G4,F5&gt;G5),1,0)*2+IF(AND(F4&lt;G4,F5&lt;G5),1,0)*IF(AND(F4=0,F5=0),0,1)+IF(H4&gt;I4,1,0)*2+IF(H4&lt;I4,1,0)*1</f>
        <v>2</v>
      </c>
      <c r="I5" s="288"/>
      <c r="J5" s="33">
        <v>15</v>
      </c>
      <c r="K5" s="34">
        <v>3</v>
      </c>
      <c r="L5" s="287">
        <f>IF(AND(J4=0,J5=0),0,1)*0+IF(AND(J4&gt;K4,J5&gt;K5),1,0)*2+IF(AND(J4&lt;K4,J5&lt;K5),1,0)*IF(AND(J4=0,J5=0),0,1)+IF(L4&gt;M4,1,0)*2+IF(L4&lt;M4,1,0)*1</f>
        <v>2</v>
      </c>
      <c r="M5" s="288"/>
      <c r="N5" s="33">
        <v>15</v>
      </c>
      <c r="O5" s="34">
        <v>7</v>
      </c>
      <c r="P5" s="226">
        <f>IF(AND(N4=0,N5=0),0,1)*0+IF(AND(N4&gt;O4,N5&gt;O5),1,0)*2+IF(AND(N4&lt;O4,N5&lt;O5),1,0)*IF(AND(N4=0,N5=0),0,1)+IF(P4&gt;Q4,1,0)*2+IF(P4&lt;Q4,1,0)*1</f>
        <v>2</v>
      </c>
      <c r="Q5" s="227"/>
      <c r="R5" s="252"/>
      <c r="S5" s="248"/>
      <c r="T5" s="254"/>
      <c r="U5" s="256"/>
      <c r="W5" s="249"/>
      <c r="X5" s="224"/>
      <c r="Y5" s="224"/>
      <c r="Z5" s="225"/>
    </row>
    <row r="6" spans="1:26" ht="16.5" customHeight="1" thickTop="1" thickBot="1" x14ac:dyDescent="0.3">
      <c r="A6" s="228" t="s">
        <v>84</v>
      </c>
      <c r="B6" s="3">
        <f>G4</f>
        <v>15</v>
      </c>
      <c r="C6" s="4">
        <f>F4</f>
        <v>13</v>
      </c>
      <c r="D6" s="5">
        <f>I4</f>
        <v>10</v>
      </c>
      <c r="E6" s="6">
        <f>H4</f>
        <v>12</v>
      </c>
      <c r="F6" s="230"/>
      <c r="G6" s="231"/>
      <c r="H6" s="231"/>
      <c r="I6" s="232"/>
      <c r="J6" s="7">
        <v>15</v>
      </c>
      <c r="K6" s="8">
        <v>5</v>
      </c>
      <c r="L6" s="9"/>
      <c r="M6" s="126"/>
      <c r="N6" s="10">
        <v>16</v>
      </c>
      <c r="O6" s="8">
        <v>14</v>
      </c>
      <c r="P6" s="127"/>
      <c r="Q6" s="126"/>
      <c r="R6" s="251">
        <f>P7+L7+D7</f>
        <v>5</v>
      </c>
      <c r="S6" s="236">
        <f>J6+J7+L6+N6+N7+P6+D6+B6+B7</f>
        <v>95</v>
      </c>
      <c r="T6" s="253">
        <f>K7+K6+M6+O7+O6+Q6+E6+C6+C7</f>
        <v>68</v>
      </c>
      <c r="U6" s="255" t="s">
        <v>181</v>
      </c>
      <c r="W6" s="238">
        <f>IF(B6&gt;C6,1,0)+IF(B7&gt;C7,1,0)+IF(D6&gt;E6,1,0)+IF(J6&gt;K6,1,0)+IF(J7&gt;K7,1,0)+IF(L6&gt;M6,1,0)+IF(N6&gt;O6,1,0)+IF(N7&gt;O7,1,0)+IF(P6&gt;Q6,1,0)</f>
        <v>5</v>
      </c>
      <c r="X6" s="224">
        <f>IF(B6&lt;C6,1,0)+IF(B7&lt;C7,1,0)+IF(D6&lt;E6,1,0)+IF(J6&lt;K6,1,0)+IF(J7&lt;K7,1,0)+IF(L6&lt;M6,1,0)+IF(N6&lt;O6,1,0)+IF(N7&lt;O7,1,0)+IF(P6&lt;Q6,1,0)</f>
        <v>2</v>
      </c>
      <c r="Y6" s="224">
        <f t="shared" ref="Y6" si="0">W6/X6</f>
        <v>2.5</v>
      </c>
      <c r="Z6" s="225">
        <f t="shared" ref="Z6" si="1">S6/T6</f>
        <v>1.3970588235294117</v>
      </c>
    </row>
    <row r="7" spans="1:26" ht="15.75" customHeight="1" thickBot="1" x14ac:dyDescent="0.3">
      <c r="A7" s="244"/>
      <c r="B7" s="11">
        <f>G5</f>
        <v>9</v>
      </c>
      <c r="C7" s="12">
        <f>F5</f>
        <v>15</v>
      </c>
      <c r="D7" s="226">
        <f>IF(AND(B6=0,B7=0),0,1)*0+IF(AND(B6&gt;C6,B7&gt;C7),1,0)*2+IF(AND(B6&lt;C6,B7&lt;C7),1,0)*IF(AND(B6=0,B7=0),0,1)+IF(D6&gt;E6,1,0)*2+IF(D6&lt;E6,1,0)*1</f>
        <v>1</v>
      </c>
      <c r="E7" s="227"/>
      <c r="F7" s="289"/>
      <c r="G7" s="246"/>
      <c r="H7" s="246"/>
      <c r="I7" s="247"/>
      <c r="J7" s="13">
        <v>15</v>
      </c>
      <c r="K7" s="14">
        <v>2</v>
      </c>
      <c r="L7" s="287">
        <f>IF(AND(J6=0,J7=0),0,1)*0+IF(AND(J6&gt;K6,J7&gt;K7),1,0)*2+IF(AND(J6&lt;K6,J7&lt;K7),1,0)*IF(AND(J6=0,J7=0),0,1)+IF(L6&gt;M6,1,0)*2+IF(L6&lt;M6,1,0)*1</f>
        <v>2</v>
      </c>
      <c r="M7" s="288"/>
      <c r="N7" s="13">
        <v>15</v>
      </c>
      <c r="O7" s="14">
        <v>7</v>
      </c>
      <c r="P7" s="226">
        <f>IF(AND(N6=0,N7=0),0,1)*0+IF(AND(N6&gt;O6,N7&gt;O7),1,0)*2+IF(AND(N6&lt;O6,N7&lt;O7),1,0)*IF(AND(N6=0,N7=0),0,1)+IF(P6&gt;Q6,1,0)*2+IF(P6&lt;Q6,1,0)*1</f>
        <v>2</v>
      </c>
      <c r="Q7" s="227"/>
      <c r="R7" s="252"/>
      <c r="S7" s="248"/>
      <c r="T7" s="254"/>
      <c r="U7" s="256"/>
      <c r="W7" s="249"/>
      <c r="X7" s="224"/>
      <c r="Y7" s="224"/>
      <c r="Z7" s="225"/>
    </row>
    <row r="8" spans="1:26" ht="16.5" customHeight="1" thickTop="1" thickBot="1" x14ac:dyDescent="0.3">
      <c r="A8" s="228" t="s">
        <v>82</v>
      </c>
      <c r="B8" s="7">
        <f>K4</f>
        <v>6</v>
      </c>
      <c r="C8" s="15">
        <f>J4</f>
        <v>15</v>
      </c>
      <c r="D8" s="16">
        <f>M4</f>
        <v>0</v>
      </c>
      <c r="E8" s="128">
        <f>L4</f>
        <v>0</v>
      </c>
      <c r="F8" s="17">
        <f>K6</f>
        <v>5</v>
      </c>
      <c r="G8" s="18">
        <f>J6</f>
        <v>15</v>
      </c>
      <c r="H8" s="19">
        <f>M6</f>
        <v>0</v>
      </c>
      <c r="I8" s="129">
        <f>L6</f>
        <v>0</v>
      </c>
      <c r="J8" s="230"/>
      <c r="K8" s="231"/>
      <c r="L8" s="231"/>
      <c r="M8" s="232"/>
      <c r="N8" s="10">
        <v>2</v>
      </c>
      <c r="O8" s="8">
        <v>15</v>
      </c>
      <c r="P8" s="9"/>
      <c r="Q8" s="126"/>
      <c r="R8" s="251">
        <f>P9+H9+D9</f>
        <v>3</v>
      </c>
      <c r="S8" s="236">
        <f>H8+F8+F9+D8+B8+B9+N8+N9+P8</f>
        <v>27</v>
      </c>
      <c r="T8" s="253">
        <f>I8+G8+G9+E8+C8+C9+O9+O8+Q8</f>
        <v>90</v>
      </c>
      <c r="U8" s="255" t="s">
        <v>183</v>
      </c>
      <c r="W8" s="238">
        <f>IF(B8&gt;C8,1,0)+IF(B9&gt;C9,1,0)+IF(D8&gt;E8,1,0)+IF(F8&gt;G8,1,0)+IF(F9&gt;G9,1,0)+IF(H8&gt;I8,1,0)+IF(N8&gt;O8,1,0)+IF(N9&gt;O9,1,0)+IF(P8&gt;Q8,1,0)</f>
        <v>0</v>
      </c>
      <c r="X8" s="224">
        <f>IF(B8&lt;C8,1,0)+IF(B9&lt;C9,1,0)+IF(D8&lt;E8,1,0)+IF(F8&lt;G8,1,0)+IF(F9&lt;G9,1,0)+IF(H8&lt;I8,1,0)+IF(N8&lt;O8,1,0)+IF(N9&lt;O9,1,0)+IF(P8&lt;Q8,1,0)</f>
        <v>6</v>
      </c>
      <c r="Y8" s="224">
        <f t="shared" ref="Y8" si="2">W8/X8</f>
        <v>0</v>
      </c>
      <c r="Z8" s="225">
        <f t="shared" ref="Z8" si="3">S8/T8</f>
        <v>0.3</v>
      </c>
    </row>
    <row r="9" spans="1:26" ht="15.75" customHeight="1" thickBot="1" x14ac:dyDescent="0.3">
      <c r="A9" s="244"/>
      <c r="B9" s="20">
        <f>K5</f>
        <v>3</v>
      </c>
      <c r="C9" s="21">
        <f>J5</f>
        <v>15</v>
      </c>
      <c r="D9" s="226">
        <f>IF(AND(B8=0,B9=0),0,1)*0+IF(AND(B8&gt;C8,B9&gt;C9),1,0)*2+IF(AND(B8&lt;C8,B9&lt;C9),1,0)*IF(AND(B8=0,B9=0),0,1)+IF(D8&gt;E8,1,0)*2+IF(D8&lt;E8,1,0)*1</f>
        <v>1</v>
      </c>
      <c r="E9" s="227"/>
      <c r="F9" s="22">
        <f>K7</f>
        <v>2</v>
      </c>
      <c r="G9" s="23">
        <f>J7</f>
        <v>15</v>
      </c>
      <c r="H9" s="287">
        <f>IF(AND(F8=0,F9=0),0,1)*0+IF(AND(F8&gt;G8,F9&gt;G9),1,0)*2+IF(AND(F8&lt;G8,F9&lt;G9),1,0)*IF(AND(F8=0,F9=0),0,1)+IF(H8&gt;I8,1,0)*2+IF(H8&lt;I8,1,0)*1</f>
        <v>1</v>
      </c>
      <c r="I9" s="288"/>
      <c r="J9" s="289"/>
      <c r="K9" s="246"/>
      <c r="L9" s="246"/>
      <c r="M9" s="247"/>
      <c r="N9" s="13">
        <v>9</v>
      </c>
      <c r="O9" s="14">
        <v>15</v>
      </c>
      <c r="P9" s="226">
        <f>IF(AND(N8=0,N9=0),0,1)*0+IF(AND(N8&gt;O8,N9&gt;O9),1,0)*2+IF(AND(N8&lt;O8,N9&lt;O9),1,0)*IF(AND(N8=0,N9=0),0,1)+IF(P8&gt;Q8,1,0)*2+IF(P8&lt;Q8,1,0)*1</f>
        <v>1</v>
      </c>
      <c r="Q9" s="227"/>
      <c r="R9" s="252"/>
      <c r="S9" s="248"/>
      <c r="T9" s="254"/>
      <c r="U9" s="256"/>
      <c r="W9" s="249"/>
      <c r="X9" s="224"/>
      <c r="Y9" s="224"/>
      <c r="Z9" s="225"/>
    </row>
    <row r="10" spans="1:26" ht="16.5" customHeight="1" thickTop="1" thickBot="1" x14ac:dyDescent="0.3">
      <c r="A10" s="228" t="s">
        <v>57</v>
      </c>
      <c r="B10" s="7">
        <f>O4</f>
        <v>6</v>
      </c>
      <c r="C10" s="15">
        <f>N4</f>
        <v>15</v>
      </c>
      <c r="D10" s="16">
        <f>Q4</f>
        <v>0</v>
      </c>
      <c r="E10" s="128">
        <f>P4</f>
        <v>0</v>
      </c>
      <c r="F10" s="17">
        <f>O6</f>
        <v>14</v>
      </c>
      <c r="G10" s="18">
        <f>N6</f>
        <v>16</v>
      </c>
      <c r="H10" s="19">
        <f>Q6</f>
        <v>0</v>
      </c>
      <c r="I10" s="129">
        <f>P6</f>
        <v>0</v>
      </c>
      <c r="J10" s="10">
        <f>O8</f>
        <v>15</v>
      </c>
      <c r="K10" s="8">
        <f>N8</f>
        <v>2</v>
      </c>
      <c r="L10" s="9">
        <f>Q8</f>
        <v>0</v>
      </c>
      <c r="M10" s="126">
        <f>P8</f>
        <v>0</v>
      </c>
      <c r="N10" s="230"/>
      <c r="O10" s="231"/>
      <c r="P10" s="231"/>
      <c r="Q10" s="232"/>
      <c r="R10" s="251">
        <f>H11+D11+L11</f>
        <v>4</v>
      </c>
      <c r="S10" s="236">
        <f>J10+J11+L10+B10+B11+D10+F10+F11+H10</f>
        <v>64</v>
      </c>
      <c r="T10" s="253">
        <f>K11+K10+M10+C11+C10+E10+I10+G10+G11</f>
        <v>72</v>
      </c>
      <c r="U10" s="255" t="s">
        <v>182</v>
      </c>
      <c r="W10" s="238">
        <f>IF(B10&gt;C10,1,0)+IF(B11&gt;C11,1,0)+IF(D10&gt;E10,1,0)+IF(F10&gt;G10,1,0)+IF(F11&gt;G11,1,0)+IF(H10&gt;I10,1,0)+IF(J10&gt;K10,1,0)+IF(J11&gt;K11,1,0)+IF(L10&gt;M10,1,0)</f>
        <v>2</v>
      </c>
      <c r="X10" s="224">
        <f>IF(B10&lt;C10,1,0)+IF(B11&lt;C11,1,0)+IF(D10&lt;E10,1,0)+IF(F10&lt;G10,1,0)+IF(F11&lt;G11,1,0)+IF(H10&lt;I10,1,0)+IF(J10&lt;K10,1,0)+IF(J11&lt;K11,1,0)+IF(L10&lt;M10,1,0)</f>
        <v>4</v>
      </c>
      <c r="Y10" s="224">
        <f t="shared" ref="Y10" si="4">W10/X10</f>
        <v>0.5</v>
      </c>
      <c r="Z10" s="225">
        <f t="shared" ref="Z10" si="5">S10/T10</f>
        <v>0.88888888888888884</v>
      </c>
    </row>
    <row r="11" spans="1:26" ht="15.75" customHeight="1" thickBot="1" x14ac:dyDescent="0.3">
      <c r="A11" s="229"/>
      <c r="B11" s="24">
        <f>O5</f>
        <v>7</v>
      </c>
      <c r="C11" s="25">
        <f>N5</f>
        <v>15</v>
      </c>
      <c r="D11" s="242">
        <f>IF(AND(B10=0,B11=0),0,1)*0+IF(AND(B10&gt;C10,B11&gt;C11),1,0)*2+IF(AND(B10&lt;C10,B11&lt;C11),1,0)*IF(AND(B10=0,B11=0),0,1)+IF(D10&gt;E10,1,0)*2+IF(D10&lt;E10,1,0)*1</f>
        <v>1</v>
      </c>
      <c r="E11" s="243"/>
      <c r="F11" s="26">
        <f>O7</f>
        <v>7</v>
      </c>
      <c r="G11" s="27">
        <f>N7</f>
        <v>15</v>
      </c>
      <c r="H11" s="242">
        <f>IF(AND(F10=0,F11=0),0,1)*0+IF(AND(F10&gt;G10,F11&gt;G11),1,0)*2+IF(AND(F10&lt;G10,F11&lt;G11),1,0)*IF(AND(F10=0,F11=0),0,1)+IF(H10&gt;I10,1,0)*2+IF(H10&lt;I10,1,0)*1</f>
        <v>1</v>
      </c>
      <c r="I11" s="243"/>
      <c r="J11" s="28">
        <f>O9</f>
        <v>15</v>
      </c>
      <c r="K11" s="26">
        <f>N9</f>
        <v>9</v>
      </c>
      <c r="L11" s="242">
        <f>IF(AND(J10=0,J11=0),0,1)*0+IF(AND(J10&gt;K10,J11&gt;K11),1,0)*2+IF(AND(J10&lt;K10,J11&lt;K11),1,0)*IF(AND(J10=0,J11=0),0,1)+IF(L10&gt;M10,1,0)*2+IF(L10&lt;M10,1,0)*1</f>
        <v>2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X8:X9"/>
    <mergeCell ref="X10:X11"/>
    <mergeCell ref="D7:E7"/>
    <mergeCell ref="D11:E11"/>
    <mergeCell ref="P9:Q9"/>
    <mergeCell ref="L11:M11"/>
    <mergeCell ref="U10:U11"/>
    <mergeCell ref="W10:W11"/>
    <mergeCell ref="R10:R11"/>
    <mergeCell ref="S10:S11"/>
    <mergeCell ref="T10:T11"/>
    <mergeCell ref="A4:A5"/>
    <mergeCell ref="B4:E5"/>
    <mergeCell ref="R4:R5"/>
    <mergeCell ref="S4:S5"/>
    <mergeCell ref="A6:A7"/>
    <mergeCell ref="F6:I7"/>
    <mergeCell ref="R6:R7"/>
    <mergeCell ref="S6:S7"/>
    <mergeCell ref="H5:I5"/>
    <mergeCell ref="L5:M5"/>
    <mergeCell ref="P5:Q5"/>
    <mergeCell ref="L7:M7"/>
    <mergeCell ref="P7:Q7"/>
    <mergeCell ref="A1:X1"/>
    <mergeCell ref="B3:E3"/>
    <mergeCell ref="F3:I3"/>
    <mergeCell ref="J3:M3"/>
    <mergeCell ref="N3:Q3"/>
    <mergeCell ref="S3:T3"/>
    <mergeCell ref="Z4:Z5"/>
    <mergeCell ref="T6:T7"/>
    <mergeCell ref="U6:U7"/>
    <mergeCell ref="W6:W7"/>
    <mergeCell ref="Z6:Z7"/>
    <mergeCell ref="X4:X5"/>
    <mergeCell ref="Y4:Y5"/>
    <mergeCell ref="X6:X7"/>
    <mergeCell ref="Y6:Y7"/>
    <mergeCell ref="T4:T5"/>
    <mergeCell ref="U4:U5"/>
    <mergeCell ref="W4:W5"/>
    <mergeCell ref="Z10:Z11"/>
    <mergeCell ref="H11:I11"/>
    <mergeCell ref="A8:A9"/>
    <mergeCell ref="J8:M9"/>
    <mergeCell ref="R8:R9"/>
    <mergeCell ref="S8:S9"/>
    <mergeCell ref="T8:T9"/>
    <mergeCell ref="U8:U9"/>
    <mergeCell ref="W8:W9"/>
    <mergeCell ref="Z8:Z9"/>
    <mergeCell ref="H9:I9"/>
    <mergeCell ref="Y8:Y9"/>
    <mergeCell ref="Y10:Y11"/>
    <mergeCell ref="D9:E9"/>
    <mergeCell ref="A10:A11"/>
    <mergeCell ref="N10:Q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U15" sqref="U15"/>
    </sheetView>
  </sheetViews>
  <sheetFormatPr defaultRowHeight="15" x14ac:dyDescent="0.25"/>
  <cols>
    <col min="1" max="1" width="24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8" width="7.28515625" customWidth="1"/>
    <col min="19" max="19" width="4.7109375" customWidth="1"/>
    <col min="20" max="20" width="5" customWidth="1"/>
    <col min="21" max="21" width="8.28515625" customWidth="1"/>
    <col min="22" max="22" width="14.7109375" customWidth="1"/>
    <col min="23" max="23" width="8.7109375" customWidth="1"/>
    <col min="24" max="25" width="9.85546875" customWidth="1"/>
    <col min="26" max="27" width="10" customWidth="1"/>
    <col min="28" max="28" width="9.28515625" customWidth="1"/>
  </cols>
  <sheetData>
    <row r="1" spans="1:26" ht="36.75" customHeight="1" x14ac:dyDescent="0.25">
      <c r="A1" s="264" t="s">
        <v>117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6" ht="15.75" thickBot="1" x14ac:dyDescent="0.3"/>
    <row r="3" spans="1:26" ht="60" customHeight="1" thickTop="1" thickBot="1" x14ac:dyDescent="0.3">
      <c r="A3" s="1" t="s">
        <v>0</v>
      </c>
      <c r="B3" s="265">
        <v>1</v>
      </c>
      <c r="C3" s="266"/>
      <c r="D3" s="266"/>
      <c r="E3" s="267"/>
      <c r="F3" s="265">
        <v>2</v>
      </c>
      <c r="G3" s="266"/>
      <c r="H3" s="266"/>
      <c r="I3" s="267"/>
      <c r="J3" s="265">
        <v>3</v>
      </c>
      <c r="K3" s="266"/>
      <c r="L3" s="266"/>
      <c r="M3" s="267"/>
      <c r="N3" s="265">
        <v>4</v>
      </c>
      <c r="O3" s="266"/>
      <c r="P3" s="266"/>
      <c r="Q3" s="267"/>
      <c r="R3" s="125" t="s">
        <v>11</v>
      </c>
      <c r="S3" s="268" t="s">
        <v>12</v>
      </c>
      <c r="T3" s="269"/>
      <c r="U3" s="2" t="s">
        <v>4</v>
      </c>
      <c r="W3" s="43" t="s">
        <v>6</v>
      </c>
      <c r="X3" s="44" t="s">
        <v>7</v>
      </c>
      <c r="Y3" s="44" t="s">
        <v>8</v>
      </c>
      <c r="Z3" s="45" t="s">
        <v>9</v>
      </c>
    </row>
    <row r="4" spans="1:26" ht="16.5" customHeight="1" thickTop="1" thickBot="1" x14ac:dyDescent="0.3">
      <c r="A4" s="228" t="s">
        <v>98</v>
      </c>
      <c r="B4" s="257"/>
      <c r="C4" s="258"/>
      <c r="D4" s="258"/>
      <c r="E4" s="259"/>
      <c r="F4" s="29">
        <v>12</v>
      </c>
      <c r="G4" s="30">
        <v>15</v>
      </c>
      <c r="H4" s="31"/>
      <c r="I4" s="40"/>
      <c r="J4" s="29">
        <v>15</v>
      </c>
      <c r="K4" s="32">
        <v>6</v>
      </c>
      <c r="L4" s="31"/>
      <c r="M4" s="41"/>
      <c r="N4" s="29">
        <v>15</v>
      </c>
      <c r="O4" s="32">
        <v>1</v>
      </c>
      <c r="P4" s="31"/>
      <c r="Q4" s="41"/>
      <c r="R4" s="251">
        <f>P5+L5+H5</f>
        <v>5</v>
      </c>
      <c r="S4" s="236">
        <f>J4+J5+L4+N4+N5+P4+H4+F4+F5</f>
        <v>87</v>
      </c>
      <c r="T4" s="253">
        <f>K5+K4+M4+O5+O4+Q4+I4+G4+G5</f>
        <v>50</v>
      </c>
      <c r="U4" s="255" t="s">
        <v>181</v>
      </c>
      <c r="W4" s="238">
        <f>IF(F4&gt;G4,1,0)+IF(F5&gt;G5,1,0)+IF(H4&gt;I4,1,0)+IF(J4&gt;K4,1,0)+IF(J5&gt;K5,1,0)+IF(L4&gt;M4,1,0)+IF(N4&gt;O4,1,0)+IF(N5&gt;O5,1,0)+IF(P4&gt;Q4,1,0)</f>
        <v>4</v>
      </c>
      <c r="X4" s="224">
        <f>IF(F4&lt;G4,1,0)+IF(F5&lt;G5,1,0)+IF(H4&lt;I4,1,0)+IF(J4&lt;K4,1,0)+IF(J5&lt;K5,1,0)+IF(L4&lt;M4,1,0)+IF(N4&lt;O4,1,0)+IF(N5&lt;O5,1,0)+IF(P4&lt;Q4,1,0)</f>
        <v>2</v>
      </c>
      <c r="Y4" s="224">
        <f>W4/X4</f>
        <v>2</v>
      </c>
      <c r="Z4" s="225">
        <f>S4/T4</f>
        <v>1.74</v>
      </c>
    </row>
    <row r="5" spans="1:26" ht="15.75" customHeight="1" thickBot="1" x14ac:dyDescent="0.3">
      <c r="A5" s="244"/>
      <c r="B5" s="260"/>
      <c r="C5" s="261"/>
      <c r="D5" s="261"/>
      <c r="E5" s="262"/>
      <c r="F5" s="33">
        <v>15</v>
      </c>
      <c r="G5" s="34">
        <v>17</v>
      </c>
      <c r="H5" s="263">
        <f>IF(AND(F4=0,F5=0),0,1)*0+IF(AND(F4&gt;G4,F5&gt;G5),1,0)*2+IF(AND(F4&lt;G4,F5&lt;G5),1,0)*IF(AND(F4=0,F5=0),0,1)+IF(H4&gt;I4,1,0)*2+IF(H4&lt;I4,1,0)*1</f>
        <v>1</v>
      </c>
      <c r="I5" s="263"/>
      <c r="J5" s="33">
        <v>15</v>
      </c>
      <c r="K5" s="34">
        <v>8</v>
      </c>
      <c r="L5" s="263">
        <f>IF(AND(J4=0,J5=0),0,1)*0+IF(AND(J4&gt;K4,J5&gt;K5),1,0)*2+IF(AND(J4&lt;K4,J5&lt;K5),1,0)*IF(AND(J4=0,J5=0),0,1)+IF(L4&gt;M4,1,0)*2+IF(L4&lt;M4,1,0)*1</f>
        <v>2</v>
      </c>
      <c r="M5" s="263"/>
      <c r="N5" s="33">
        <v>15</v>
      </c>
      <c r="O5" s="34">
        <v>3</v>
      </c>
      <c r="P5" s="226">
        <f>IF(AND(N4=0,N5=0),0,1)*0+IF(AND(N4&gt;O4,N5&gt;O5),1,0)*2+IF(AND(N4&lt;O4,N5&lt;O5),1,0)*IF(AND(N4=0,N5=0),0,1)+IF(P4&gt;Q4,1,0)*2+IF(P4&lt;Q4,1,0)*1</f>
        <v>2</v>
      </c>
      <c r="Q5" s="227"/>
      <c r="R5" s="252"/>
      <c r="S5" s="248"/>
      <c r="T5" s="254"/>
      <c r="U5" s="256"/>
      <c r="W5" s="249"/>
      <c r="X5" s="224"/>
      <c r="Y5" s="224"/>
      <c r="Z5" s="225"/>
    </row>
    <row r="6" spans="1:26" ht="16.5" customHeight="1" thickTop="1" thickBot="1" x14ac:dyDescent="0.3">
      <c r="A6" s="228" t="s">
        <v>69</v>
      </c>
      <c r="B6" s="3">
        <f>G4</f>
        <v>15</v>
      </c>
      <c r="C6" s="4">
        <f>F4</f>
        <v>12</v>
      </c>
      <c r="D6" s="5">
        <f>I4</f>
        <v>0</v>
      </c>
      <c r="E6" s="6">
        <f>H4</f>
        <v>0</v>
      </c>
      <c r="F6" s="250"/>
      <c r="G6" s="250"/>
      <c r="H6" s="250"/>
      <c r="I6" s="250"/>
      <c r="J6" s="7">
        <v>15</v>
      </c>
      <c r="K6" s="8">
        <v>11</v>
      </c>
      <c r="L6" s="9"/>
      <c r="M6" s="126"/>
      <c r="N6" s="10">
        <v>15</v>
      </c>
      <c r="O6" s="8">
        <v>10</v>
      </c>
      <c r="P6" s="127"/>
      <c r="Q6" s="126"/>
      <c r="R6" s="251">
        <f>P7+L7+D7</f>
        <v>6</v>
      </c>
      <c r="S6" s="236">
        <f>J6+J7+L6+N6+N7+P6+D6+B6+B7</f>
        <v>92</v>
      </c>
      <c r="T6" s="253">
        <f>K7+K6+M6+O7+O6+Q6+E6+C6+C7</f>
        <v>58</v>
      </c>
      <c r="U6" s="255" t="s">
        <v>180</v>
      </c>
      <c r="W6" s="238">
        <f>IF(B6&gt;C6,1,0)+IF(B7&gt;C7,1,0)+IF(D6&gt;E6,1,0)+IF(J6&gt;K6,1,0)+IF(J7&gt;K7,1,0)+IF(L6&gt;M6,1,0)+IF(N6&gt;O6,1,0)+IF(N7&gt;O7,1,0)+IF(P6&gt;Q6,1,0)</f>
        <v>6</v>
      </c>
      <c r="X6" s="224">
        <f>IF(B6&lt;C6,1,0)+IF(B7&lt;C7,1,0)+IF(D6&lt;E6,1,0)+IF(J6&lt;K6,1,0)+IF(J7&lt;K7,1,0)+IF(L6&lt;M6,1,0)+IF(N6&lt;O6,1,0)+IF(N7&lt;O7,1,0)+IF(P6&lt;Q6,1,0)</f>
        <v>0</v>
      </c>
      <c r="Y6" s="224" t="e">
        <f t="shared" ref="Y6" si="0">W6/X6</f>
        <v>#DIV/0!</v>
      </c>
      <c r="Z6" s="225">
        <f t="shared" ref="Z6" si="1">S6/T6</f>
        <v>1.5862068965517242</v>
      </c>
    </row>
    <row r="7" spans="1:26" ht="15.75" customHeight="1" thickTop="1" thickBot="1" x14ac:dyDescent="0.3">
      <c r="A7" s="244"/>
      <c r="B7" s="11">
        <f>G5</f>
        <v>17</v>
      </c>
      <c r="C7" s="12">
        <f>F5</f>
        <v>15</v>
      </c>
      <c r="D7" s="226">
        <f>IF(AND(B6=0,B7=0),0,1)*0+IF(AND(B6&gt;C6,B7&gt;C7),1,0)*2+IF(AND(B6&lt;C6,B7&lt;C7),1,0)*IF(AND(B6=0,B7=0),0,1)+IF(D6&gt;E6,1,0)*2+IF(D6&lt;E6,1,0)*1</f>
        <v>2</v>
      </c>
      <c r="E7" s="227"/>
      <c r="F7" s="250"/>
      <c r="G7" s="250"/>
      <c r="H7" s="250"/>
      <c r="I7" s="250"/>
      <c r="J7" s="13">
        <v>15</v>
      </c>
      <c r="K7" s="14">
        <v>6</v>
      </c>
      <c r="L7" s="263">
        <f>IF(AND(J6=0,J7=0),0,1)*0+IF(AND(J6&gt;K6,J7&gt;K7),1,0)*2+IF(AND(J6&lt;K6,J7&lt;K7),1,0)*IF(AND(J6=0,J7=0),0,1)+IF(L6&gt;M6,1,0)*2+IF(L6&lt;M6,1,0)*1</f>
        <v>2</v>
      </c>
      <c r="M7" s="263"/>
      <c r="N7" s="13">
        <v>15</v>
      </c>
      <c r="O7" s="14">
        <v>4</v>
      </c>
      <c r="P7" s="226">
        <f>IF(AND(N6=0,N7=0),0,1)*0+IF(AND(N6&gt;O6,N7&gt;O7),1,0)*2+IF(AND(N6&lt;O6,N7&lt;O7),1,0)*IF(AND(N6=0,N7=0),0,1)+IF(P6&gt;Q6,1,0)*2+IF(P6&lt;Q6,1,0)*1</f>
        <v>2</v>
      </c>
      <c r="Q7" s="227"/>
      <c r="R7" s="252"/>
      <c r="S7" s="248"/>
      <c r="T7" s="254"/>
      <c r="U7" s="256"/>
      <c r="W7" s="249"/>
      <c r="X7" s="224"/>
      <c r="Y7" s="224"/>
      <c r="Z7" s="225"/>
    </row>
    <row r="8" spans="1:26" ht="16.5" customHeight="1" thickTop="1" thickBot="1" x14ac:dyDescent="0.3">
      <c r="A8" s="228" t="s">
        <v>67</v>
      </c>
      <c r="B8" s="7">
        <f>K4</f>
        <v>6</v>
      </c>
      <c r="C8" s="15">
        <f>J4</f>
        <v>15</v>
      </c>
      <c r="D8" s="16">
        <f>M4</f>
        <v>0</v>
      </c>
      <c r="E8" s="128">
        <f>L4</f>
        <v>0</v>
      </c>
      <c r="F8" s="17">
        <f>K6</f>
        <v>11</v>
      </c>
      <c r="G8" s="18">
        <f>J6</f>
        <v>15</v>
      </c>
      <c r="H8" s="19">
        <f>M6</f>
        <v>0</v>
      </c>
      <c r="I8" s="129">
        <f>L6</f>
        <v>0</v>
      </c>
      <c r="J8" s="230"/>
      <c r="K8" s="231"/>
      <c r="L8" s="231"/>
      <c r="M8" s="232"/>
      <c r="N8" s="10">
        <v>15</v>
      </c>
      <c r="O8" s="8">
        <v>13</v>
      </c>
      <c r="P8" s="9">
        <v>5</v>
      </c>
      <c r="Q8" s="126">
        <v>11</v>
      </c>
      <c r="R8" s="251">
        <f>P9+H9+D9</f>
        <v>3</v>
      </c>
      <c r="S8" s="236">
        <f>H8+F8+F9+D8+B8+B9+N8+N9+P8</f>
        <v>65</v>
      </c>
      <c r="T8" s="253">
        <f>I8+G8+G9+E8+C8+C9+O9+O8+Q8</f>
        <v>100</v>
      </c>
      <c r="U8" s="255" t="s">
        <v>183</v>
      </c>
      <c r="W8" s="238">
        <f>IF(B8&gt;C8,1,0)+IF(B9&gt;C9,1,0)+IF(D8&gt;E8,1,0)+IF(F8&gt;G8,1,0)+IF(F9&gt;G9,1,0)+IF(H8&gt;I8,1,0)+IF(N8&gt;O8,1,0)+IF(N9&gt;O9,1,0)+IF(P8&gt;Q8,1,0)</f>
        <v>1</v>
      </c>
      <c r="X8" s="224">
        <f>IF(B8&lt;C8,1,0)+IF(B9&lt;C9,1,0)+IF(D8&lt;E8,1,0)+IF(F8&lt;G8,1,0)+IF(F9&lt;G9,1,0)+IF(H8&lt;I8,1,0)+IF(N8&lt;O8,1,0)+IF(N9&lt;O9,1,0)+IF(P8&lt;Q8,1,0)</f>
        <v>6</v>
      </c>
      <c r="Y8" s="224">
        <f t="shared" ref="Y8" si="2">W8/X8</f>
        <v>0.16666666666666666</v>
      </c>
      <c r="Z8" s="225">
        <f t="shared" ref="Z8" si="3">S8/T8</f>
        <v>0.65</v>
      </c>
    </row>
    <row r="9" spans="1:26" ht="15.75" customHeight="1" thickBot="1" x14ac:dyDescent="0.3">
      <c r="A9" s="244"/>
      <c r="B9" s="20">
        <f>K5</f>
        <v>8</v>
      </c>
      <c r="C9" s="21">
        <f>J5</f>
        <v>15</v>
      </c>
      <c r="D9" s="226">
        <f>IF(AND(B8=0,B9=0),0,1)*0+IF(AND(B8&gt;C8,B9&gt;C9),1,0)*2+IF(AND(B8&lt;C8,B9&lt;C9),1,0)*IF(AND(B8=0,B9=0),0,1)+IF(D8&gt;E8,1,0)*2+IF(D8&lt;E8,1,0)*1</f>
        <v>1</v>
      </c>
      <c r="E9" s="227"/>
      <c r="F9" s="22">
        <f>K7</f>
        <v>6</v>
      </c>
      <c r="G9" s="23">
        <f>J7</f>
        <v>15</v>
      </c>
      <c r="H9" s="226">
        <f>IF(AND(F8=0,F9=0),0,1)*0+IF(AND(F8&gt;G8,F9&gt;G9),1,0)*2+IF(AND(F8&lt;G8,F9&lt;G9),1,0)*IF(AND(F8=0,F9=0),0,1)+IF(H8&gt;I8,1,0)*2+IF(H8&lt;I8,1,0)*1</f>
        <v>1</v>
      </c>
      <c r="I9" s="227"/>
      <c r="J9" s="245"/>
      <c r="K9" s="246"/>
      <c r="L9" s="246"/>
      <c r="M9" s="247"/>
      <c r="N9" s="13">
        <v>14</v>
      </c>
      <c r="O9" s="14">
        <v>16</v>
      </c>
      <c r="P9" s="263">
        <f>IF(AND(N8=0,N9=0),0,1)*0+IF(AND(N8&gt;O8,N9&gt;O9),1,0)*2+IF(AND(N8&lt;O8,N9&lt;O9),1,0)*IF(AND(N8=0,N9=0),0,1)+IF(P8&gt;Q8,1,0)*2+IF(P8&lt;Q8,1,0)*1</f>
        <v>1</v>
      </c>
      <c r="Q9" s="263"/>
      <c r="R9" s="252"/>
      <c r="S9" s="248"/>
      <c r="T9" s="254"/>
      <c r="U9" s="256"/>
      <c r="W9" s="249"/>
      <c r="X9" s="224"/>
      <c r="Y9" s="224"/>
      <c r="Z9" s="225"/>
    </row>
    <row r="10" spans="1:26" ht="16.5" customHeight="1" thickTop="1" thickBot="1" x14ac:dyDescent="0.3">
      <c r="A10" s="228" t="s">
        <v>106</v>
      </c>
      <c r="B10" s="7">
        <f>O4</f>
        <v>1</v>
      </c>
      <c r="C10" s="15">
        <f>N4</f>
        <v>15</v>
      </c>
      <c r="D10" s="16">
        <f>Q4</f>
        <v>0</v>
      </c>
      <c r="E10" s="128">
        <f>P4</f>
        <v>0</v>
      </c>
      <c r="F10" s="17">
        <f>O6</f>
        <v>10</v>
      </c>
      <c r="G10" s="18">
        <f>N6</f>
        <v>15</v>
      </c>
      <c r="H10" s="19">
        <f>Q6</f>
        <v>0</v>
      </c>
      <c r="I10" s="129">
        <f>P6</f>
        <v>0</v>
      </c>
      <c r="J10" s="10">
        <f>O8</f>
        <v>13</v>
      </c>
      <c r="K10" s="8">
        <f>N8</f>
        <v>15</v>
      </c>
      <c r="L10" s="9">
        <f>Q8</f>
        <v>11</v>
      </c>
      <c r="M10" s="126">
        <f>P8</f>
        <v>5</v>
      </c>
      <c r="N10" s="230"/>
      <c r="O10" s="231"/>
      <c r="P10" s="231"/>
      <c r="Q10" s="232"/>
      <c r="R10" s="251">
        <f>H11+D11+L11</f>
        <v>4</v>
      </c>
      <c r="S10" s="236">
        <f>J10+J11+L10+B10+B11+D10+F10+F11+H10</f>
        <v>58</v>
      </c>
      <c r="T10" s="253">
        <f>K11+K10+M10+C11+C10+E10+I10+G10+G11</f>
        <v>94</v>
      </c>
      <c r="U10" s="255" t="s">
        <v>182</v>
      </c>
      <c r="W10" s="238">
        <f>IF(B10&gt;C10,1,0)+IF(B11&gt;C11,1,0)+IF(D10&gt;E10,1,0)+IF(F10&gt;G10,1,0)+IF(F11&gt;G11,1,0)+IF(H10&gt;I10,1,0)+IF(J10&gt;K10,1,0)+IF(J11&gt;K11,1,0)+IF(L10&gt;M10,1,0)</f>
        <v>2</v>
      </c>
      <c r="X10" s="224">
        <f>IF(B10&lt;C10,1,0)+IF(B11&lt;C11,1,0)+IF(D10&lt;E10,1,0)+IF(F10&lt;G10,1,0)+IF(F11&lt;G11,1,0)+IF(H10&lt;I10,1,0)+IF(J10&lt;K10,1,0)+IF(J11&lt;K11,1,0)+IF(L10&lt;M10,1,0)</f>
        <v>5</v>
      </c>
      <c r="Y10" s="224">
        <f t="shared" ref="Y10" si="4">W10/X10</f>
        <v>0.4</v>
      </c>
      <c r="Z10" s="225">
        <f t="shared" ref="Z10" si="5">S10/T10</f>
        <v>0.61702127659574468</v>
      </c>
    </row>
    <row r="11" spans="1:26" ht="15.75" customHeight="1" thickBot="1" x14ac:dyDescent="0.3">
      <c r="A11" s="229"/>
      <c r="B11" s="24">
        <f>O5</f>
        <v>3</v>
      </c>
      <c r="C11" s="25">
        <f>N5</f>
        <v>15</v>
      </c>
      <c r="D11" s="242">
        <f>IF(AND(B10=0,B11=0),0,1)*0+IF(AND(B10&gt;C10,B11&gt;C11),1,0)*2+IF(AND(B10&lt;C10,B11&lt;C11),1,0)*IF(AND(B10=0,B11=0),0,1)+IF(D10&gt;E10,1,0)*2+IF(D10&lt;E10,1,0)*1</f>
        <v>1</v>
      </c>
      <c r="E11" s="243"/>
      <c r="F11" s="26">
        <f>O7</f>
        <v>4</v>
      </c>
      <c r="G11" s="27">
        <f>N7</f>
        <v>15</v>
      </c>
      <c r="H11" s="242">
        <f>IF(AND(F10=0,F11=0),0,1)*0+IF(AND(F10&gt;G10,F11&gt;G11),1,0)*2+IF(AND(F10&lt;G10,F11&lt;G11),1,0)*IF(AND(F10=0,F11=0),0,1)+IF(H10&gt;I10,1,0)*2+IF(H10&lt;I10,1,0)*1</f>
        <v>1</v>
      </c>
      <c r="I11" s="243"/>
      <c r="J11" s="28">
        <f>O9</f>
        <v>16</v>
      </c>
      <c r="K11" s="26">
        <f>N9</f>
        <v>14</v>
      </c>
      <c r="L11" s="242">
        <f>IF(AND(J10=0,J11=0),0,1)*0+IF(AND(J10&gt;K10,J11&gt;K11),1,0)*2+IF(AND(J10&lt;K10,J11&lt;K11),1,0)*IF(AND(J10=0,J11=0),0,1)+IF(L10&gt;M10,1,0)*2+IF(L10&lt;M10,1,0)*1</f>
        <v>2</v>
      </c>
      <c r="M11" s="243"/>
      <c r="N11" s="233"/>
      <c r="O11" s="234"/>
      <c r="P11" s="234"/>
      <c r="Q11" s="235"/>
      <c r="R11" s="270"/>
      <c r="S11" s="237"/>
      <c r="T11" s="271"/>
      <c r="U11" s="272"/>
      <c r="W11" s="239"/>
      <c r="X11" s="240"/>
      <c r="Y11" s="240"/>
      <c r="Z11" s="24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5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X8:X9"/>
    <mergeCell ref="A8:A9"/>
    <mergeCell ref="J8:M9"/>
    <mergeCell ref="S8:S9"/>
    <mergeCell ref="W8:W9"/>
    <mergeCell ref="R10:R11"/>
    <mergeCell ref="T10:T11"/>
    <mergeCell ref="U10:U11"/>
    <mergeCell ref="D9:E9"/>
    <mergeCell ref="R8:R9"/>
    <mergeCell ref="A1:X1"/>
    <mergeCell ref="B3:E3"/>
    <mergeCell ref="F3:I3"/>
    <mergeCell ref="J3:M3"/>
    <mergeCell ref="N3:Q3"/>
    <mergeCell ref="S3:T3"/>
    <mergeCell ref="A4:A5"/>
    <mergeCell ref="B4:E5"/>
    <mergeCell ref="S4:S5"/>
    <mergeCell ref="W4:W5"/>
    <mergeCell ref="T4:T5"/>
    <mergeCell ref="H5:I5"/>
    <mergeCell ref="L5:M5"/>
    <mergeCell ref="P5:Q5"/>
    <mergeCell ref="R4:R5"/>
    <mergeCell ref="U4:U5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L7:M7"/>
    <mergeCell ref="P7:Q7"/>
    <mergeCell ref="R6:R7"/>
    <mergeCell ref="T6:T7"/>
    <mergeCell ref="U6:U7"/>
    <mergeCell ref="X4:X5"/>
    <mergeCell ref="Y8:Y9"/>
    <mergeCell ref="Z8:Z9"/>
    <mergeCell ref="H9:I9"/>
    <mergeCell ref="A10:A11"/>
    <mergeCell ref="N10:Q11"/>
    <mergeCell ref="S10:S11"/>
    <mergeCell ref="W10:W11"/>
    <mergeCell ref="X10:X11"/>
    <mergeCell ref="Y10:Y11"/>
    <mergeCell ref="Z10:Z11"/>
    <mergeCell ref="H11:I11"/>
    <mergeCell ref="D11:E11"/>
    <mergeCell ref="T8:T9"/>
    <mergeCell ref="U8:U9"/>
    <mergeCell ref="P9:Q9"/>
    <mergeCell ref="L11:M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32</vt:i4>
      </vt:variant>
    </vt:vector>
  </HeadingPairs>
  <TitlesOfParts>
    <vt:vector size="32" baseType="lpstr">
      <vt:lpstr>IL Gr75</vt:lpstr>
      <vt:lpstr>IL Gr76</vt:lpstr>
      <vt:lpstr>IL Gr77</vt:lpstr>
      <vt:lpstr>IL Gr78</vt:lpstr>
      <vt:lpstr>IL Gr79</vt:lpstr>
      <vt:lpstr>IL Gr80</vt:lpstr>
      <vt:lpstr>IL Gr81</vt:lpstr>
      <vt:lpstr>IL Gr82</vt:lpstr>
      <vt:lpstr>IIL Gr83</vt:lpstr>
      <vt:lpstr>IIL Gr84</vt:lpstr>
      <vt:lpstr>IIL Gr85</vt:lpstr>
      <vt:lpstr>IIL Gr86</vt:lpstr>
      <vt:lpstr>IIL Gr87</vt:lpstr>
      <vt:lpstr>IIL Gr88</vt:lpstr>
      <vt:lpstr>IIL Gr89</vt:lpstr>
      <vt:lpstr>IIL Gr90</vt:lpstr>
      <vt:lpstr>IIIL Gr91</vt:lpstr>
      <vt:lpstr>IIIL Gr92</vt:lpstr>
      <vt:lpstr>IIIL Gr93</vt:lpstr>
      <vt:lpstr>IIIL Gr94</vt:lpstr>
      <vt:lpstr>IIIL Gr95</vt:lpstr>
      <vt:lpstr>IIIL Gr96</vt:lpstr>
      <vt:lpstr>IIIL Gr97</vt:lpstr>
      <vt:lpstr>IIIL Gr98</vt:lpstr>
      <vt:lpstr>IVL Gr99</vt:lpstr>
      <vt:lpstr>IVL Gr100</vt:lpstr>
      <vt:lpstr>IVL Gr101</vt:lpstr>
      <vt:lpstr>IVL Gr102</vt:lpstr>
      <vt:lpstr>IVL Gr103</vt:lpstr>
      <vt:lpstr>IVL Gr104</vt:lpstr>
      <vt:lpstr>IVL Gr105</vt:lpstr>
      <vt:lpstr>IVL Gr106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2019-01-07T14:32:46Z</cp:lastPrinted>
  <dcterms:created xsi:type="dcterms:W3CDTF">2016-11-14T12:15:05Z</dcterms:created>
  <dcterms:modified xsi:type="dcterms:W3CDTF">2019-03-28T13:12:20Z</dcterms:modified>
</cp:coreProperties>
</file>