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9\Tabele etap I\"/>
    </mc:Choice>
  </mc:AlternateContent>
  <bookViews>
    <workbookView xWindow="0" yWindow="0" windowWidth="19200" windowHeight="12180" firstSheet="22" activeTab="23"/>
  </bookViews>
  <sheets>
    <sheet name="IL Gr35" sheetId="1" r:id="rId1"/>
    <sheet name="IL Gr36" sheetId="3" r:id="rId2"/>
    <sheet name="IL Gr37" sheetId="2" r:id="rId3"/>
    <sheet name="IL Gr38" sheetId="4" r:id="rId4"/>
    <sheet name="IL Gr39" sheetId="8" r:id="rId5"/>
    <sheet name="IL Gr40" sheetId="9" r:id="rId6"/>
    <sheet name="IL Gr41" sheetId="13" r:id="rId7"/>
    <sheet name="IL Gr42" sheetId="10" r:id="rId8"/>
    <sheet name="IIL Gr43" sheetId="11" r:id="rId9"/>
    <sheet name="IIL Gr44" sheetId="17" r:id="rId10"/>
    <sheet name="IIL Gr45" sheetId="12" r:id="rId11"/>
    <sheet name="IIL Gr46" sheetId="14" r:id="rId12"/>
    <sheet name="IIL Gr47" sheetId="21" r:id="rId13"/>
    <sheet name="IIL Gr48" sheetId="18" r:id="rId14"/>
    <sheet name="IIL Gr49" sheetId="16" r:id="rId15"/>
    <sheet name="IIL Gr50" sheetId="19" r:id="rId16"/>
    <sheet name="IIIL Gr51" sheetId="22" r:id="rId17"/>
    <sheet name="IIIL Gr52" sheetId="23" r:id="rId18"/>
    <sheet name="IIIL Gr53" sheetId="24" r:id="rId19"/>
    <sheet name="IIIL Gr54" sheetId="25" r:id="rId20"/>
    <sheet name="IIIL Gr55" sheetId="26" r:id="rId21"/>
    <sheet name="IIIL Gr56" sheetId="27" r:id="rId22"/>
    <sheet name="IIIL Gr57" sheetId="52" r:id="rId23"/>
    <sheet name="IIIL Gr58" sheetId="47" r:id="rId24"/>
    <sheet name="IVL Gr59" sheetId="30" r:id="rId25"/>
    <sheet name="IVL Gr60" sheetId="31" r:id="rId26"/>
    <sheet name="IVL Gr61" sheetId="32" r:id="rId27"/>
    <sheet name="IVL Gr62" sheetId="33" r:id="rId28"/>
    <sheet name="IVL Gr63" sheetId="51" r:id="rId29"/>
    <sheet name="IVL Gr64" sheetId="35" r:id="rId30"/>
    <sheet name="IVL Gr65" sheetId="46" r:id="rId31"/>
    <sheet name="IVL Gr66" sheetId="50" r:id="rId32"/>
    <sheet name="VL Gr67" sheetId="38" r:id="rId33"/>
    <sheet name="VL Gr68" sheetId="39" r:id="rId34"/>
    <sheet name="VL Gr69" sheetId="40" r:id="rId35"/>
    <sheet name="VL Gr70" sheetId="41" r:id="rId36"/>
    <sheet name="VL Gr71" sheetId="49" r:id="rId37"/>
    <sheet name="VL Gr72" sheetId="48" r:id="rId38"/>
    <sheet name="VL Gr73" sheetId="54" r:id="rId39"/>
    <sheet name="VL Gr74" sheetId="45" r:id="rId4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40" l="1"/>
  <c r="N23" i="40"/>
  <c r="K23" i="40"/>
  <c r="J23" i="40"/>
  <c r="G23" i="40"/>
  <c r="F23" i="40"/>
  <c r="C23" i="40"/>
  <c r="B23" i="40"/>
  <c r="D23" i="40" s="1"/>
  <c r="Q22" i="40"/>
  <c r="Y22" i="40" s="1"/>
  <c r="P22" i="40"/>
  <c r="O22" i="40"/>
  <c r="N22" i="40"/>
  <c r="P23" i="40" s="1"/>
  <c r="M22" i="40"/>
  <c r="L23" i="40" s="1"/>
  <c r="L22" i="40"/>
  <c r="K22" i="40"/>
  <c r="J22" i="40"/>
  <c r="I22" i="40"/>
  <c r="H22" i="40"/>
  <c r="G22" i="40"/>
  <c r="F22" i="40"/>
  <c r="H23" i="40" s="1"/>
  <c r="E22" i="40"/>
  <c r="D22" i="40"/>
  <c r="C22" i="40"/>
  <c r="B22" i="40"/>
  <c r="O21" i="40"/>
  <c r="N21" i="40"/>
  <c r="K21" i="40"/>
  <c r="J21" i="40"/>
  <c r="G21" i="40"/>
  <c r="F21" i="40"/>
  <c r="H21" i="40" s="1"/>
  <c r="C21" i="40"/>
  <c r="B21" i="40"/>
  <c r="Q20" i="40"/>
  <c r="Y20" i="40" s="1"/>
  <c r="AA20" i="40" s="1"/>
  <c r="P20" i="40"/>
  <c r="X20" i="40" s="1"/>
  <c r="O20" i="40"/>
  <c r="P21" i="40" s="1"/>
  <c r="N20" i="40"/>
  <c r="M20" i="40"/>
  <c r="L20" i="40"/>
  <c r="K20" i="40"/>
  <c r="L21" i="40" s="1"/>
  <c r="J20" i="40"/>
  <c r="I20" i="40"/>
  <c r="H20" i="40"/>
  <c r="G20" i="40"/>
  <c r="F20" i="40"/>
  <c r="E20" i="40"/>
  <c r="D20" i="40"/>
  <c r="C20" i="40"/>
  <c r="AE20" i="40" s="1"/>
  <c r="B20" i="40"/>
  <c r="D21" i="40" s="1"/>
  <c r="T19" i="40"/>
  <c r="K19" i="40"/>
  <c r="J19" i="40"/>
  <c r="G19" i="40"/>
  <c r="F19" i="40"/>
  <c r="X18" i="40" s="1"/>
  <c r="C19" i="40"/>
  <c r="B19" i="40"/>
  <c r="Y18" i="40"/>
  <c r="M18" i="40"/>
  <c r="L18" i="40"/>
  <c r="K18" i="40"/>
  <c r="J18" i="40"/>
  <c r="L19" i="40" s="1"/>
  <c r="I18" i="40"/>
  <c r="H18" i="40"/>
  <c r="G18" i="40"/>
  <c r="F18" i="40"/>
  <c r="H19" i="40" s="1"/>
  <c r="E18" i="40"/>
  <c r="D18" i="40"/>
  <c r="C18" i="40"/>
  <c r="B18" i="40"/>
  <c r="D19" i="40" s="1"/>
  <c r="V18" i="40" s="1"/>
  <c r="T17" i="40"/>
  <c r="K17" i="40"/>
  <c r="J17" i="40"/>
  <c r="G17" i="40"/>
  <c r="F17" i="40"/>
  <c r="C17" i="40"/>
  <c r="B17" i="40"/>
  <c r="M16" i="40"/>
  <c r="Y16" i="40" s="1"/>
  <c r="AA16" i="40" s="1"/>
  <c r="L16" i="40"/>
  <c r="L17" i="40" s="1"/>
  <c r="K16" i="40"/>
  <c r="J16" i="40"/>
  <c r="I16" i="40"/>
  <c r="H16" i="40"/>
  <c r="G16" i="40"/>
  <c r="F16" i="40"/>
  <c r="H17" i="40" s="1"/>
  <c r="E16" i="40"/>
  <c r="D16" i="40"/>
  <c r="AD16" i="40" s="1"/>
  <c r="C16" i="40"/>
  <c r="B16" i="40"/>
  <c r="D17" i="40" s="1"/>
  <c r="T15" i="40"/>
  <c r="P15" i="40"/>
  <c r="G15" i="40"/>
  <c r="F15" i="40"/>
  <c r="C15" i="40"/>
  <c r="B15" i="40"/>
  <c r="X14" i="40"/>
  <c r="I14" i="40"/>
  <c r="Y14" i="40" s="1"/>
  <c r="H14" i="40"/>
  <c r="G14" i="40"/>
  <c r="F14" i="40"/>
  <c r="H15" i="40" s="1"/>
  <c r="E14" i="40"/>
  <c r="D14" i="40"/>
  <c r="C14" i="40"/>
  <c r="D15" i="40" s="1"/>
  <c r="B14" i="40"/>
  <c r="T13" i="40"/>
  <c r="P13" i="40"/>
  <c r="G13" i="40"/>
  <c r="F13" i="40"/>
  <c r="C13" i="40"/>
  <c r="B13" i="40"/>
  <c r="I12" i="40"/>
  <c r="H13" i="40" s="1"/>
  <c r="H12" i="40"/>
  <c r="X12" i="40" s="1"/>
  <c r="Z12" i="40" s="1"/>
  <c r="G12" i="40"/>
  <c r="F12" i="40"/>
  <c r="E12" i="40"/>
  <c r="AE12" i="40" s="1"/>
  <c r="D12" i="40"/>
  <c r="C12" i="40"/>
  <c r="B12" i="40"/>
  <c r="AD12" i="40" s="1"/>
  <c r="AF12" i="40" s="1"/>
  <c r="T11" i="40"/>
  <c r="P11" i="40"/>
  <c r="L11" i="40"/>
  <c r="C11" i="40"/>
  <c r="Y10" i="40" s="1"/>
  <c r="B11" i="40"/>
  <c r="E10" i="40"/>
  <c r="D10" i="40"/>
  <c r="X10" i="40" s="1"/>
  <c r="C10" i="40"/>
  <c r="B10" i="40"/>
  <c r="D11" i="40" s="1"/>
  <c r="V10" i="40" s="1"/>
  <c r="P9" i="40"/>
  <c r="L9" i="40"/>
  <c r="C9" i="40"/>
  <c r="B9" i="40"/>
  <c r="E8" i="40"/>
  <c r="AE8" i="40" s="1"/>
  <c r="D8" i="40"/>
  <c r="X8" i="40" s="1"/>
  <c r="Z8" i="40" s="1"/>
  <c r="C8" i="40"/>
  <c r="B8" i="40"/>
  <c r="AD8" i="40" s="1"/>
  <c r="T7" i="40"/>
  <c r="V6" i="40" s="1"/>
  <c r="P7" i="40"/>
  <c r="L7" i="40"/>
  <c r="H7" i="40"/>
  <c r="Y6" i="40"/>
  <c r="AA4" i="40" s="1"/>
  <c r="X6" i="40"/>
  <c r="T5" i="40"/>
  <c r="P5" i="40"/>
  <c r="L5" i="40"/>
  <c r="H5" i="40"/>
  <c r="AF4" i="40"/>
  <c r="AE4" i="40"/>
  <c r="AD4" i="40"/>
  <c r="Z4" i="40"/>
  <c r="Y4" i="40"/>
  <c r="X4" i="40"/>
  <c r="V4" i="40"/>
  <c r="W4" i="40" s="1"/>
  <c r="X23" i="46"/>
  <c r="O23" i="46"/>
  <c r="N23" i="46"/>
  <c r="K23" i="46"/>
  <c r="J23" i="46"/>
  <c r="G23" i="46"/>
  <c r="F23" i="46"/>
  <c r="Q22" i="46"/>
  <c r="P22" i="46"/>
  <c r="O22" i="46"/>
  <c r="N22" i="46"/>
  <c r="P23" i="46" s="1"/>
  <c r="M22" i="46"/>
  <c r="L22" i="46"/>
  <c r="K22" i="46"/>
  <c r="J22" i="46"/>
  <c r="L23" i="46" s="1"/>
  <c r="I22" i="46"/>
  <c r="H22" i="46"/>
  <c r="H23" i="46" s="1"/>
  <c r="G22" i="46"/>
  <c r="F22" i="46"/>
  <c r="X21" i="46"/>
  <c r="O21" i="46"/>
  <c r="N21" i="46"/>
  <c r="K21" i="46"/>
  <c r="J21" i="46"/>
  <c r="G21" i="46"/>
  <c r="F21" i="46"/>
  <c r="Q20" i="46"/>
  <c r="P20" i="46"/>
  <c r="O20" i="46"/>
  <c r="N20" i="46"/>
  <c r="P21" i="46" s="1"/>
  <c r="M20" i="46"/>
  <c r="L20" i="46"/>
  <c r="K20" i="46"/>
  <c r="J20" i="46"/>
  <c r="L21" i="46" s="1"/>
  <c r="I20" i="46"/>
  <c r="H20" i="46"/>
  <c r="G20" i="46"/>
  <c r="F20" i="46"/>
  <c r="H21" i="46" s="1"/>
  <c r="X19" i="46"/>
  <c r="T19" i="46"/>
  <c r="K19" i="46"/>
  <c r="J19" i="46"/>
  <c r="G19" i="46"/>
  <c r="F19" i="46"/>
  <c r="M18" i="46"/>
  <c r="L18" i="46"/>
  <c r="K18" i="46"/>
  <c r="J18" i="46"/>
  <c r="L19" i="46" s="1"/>
  <c r="I18" i="46"/>
  <c r="H18" i="46"/>
  <c r="G18" i="46"/>
  <c r="F18" i="46"/>
  <c r="H19" i="46" s="1"/>
  <c r="X17" i="46"/>
  <c r="T17" i="46"/>
  <c r="K17" i="46"/>
  <c r="J17" i="46"/>
  <c r="G17" i="46"/>
  <c r="F17" i="46"/>
  <c r="M16" i="46"/>
  <c r="L16" i="46"/>
  <c r="K16" i="46"/>
  <c r="J16" i="46"/>
  <c r="L17" i="46" s="1"/>
  <c r="I16" i="46"/>
  <c r="H16" i="46"/>
  <c r="G16" i="46"/>
  <c r="F16" i="46"/>
  <c r="H17" i="46" s="1"/>
  <c r="X15" i="46"/>
  <c r="T15" i="46"/>
  <c r="P15" i="46"/>
  <c r="G15" i="46"/>
  <c r="F15" i="46"/>
  <c r="I14" i="46"/>
  <c r="H14" i="46"/>
  <c r="H15" i="46" s="1"/>
  <c r="G14" i="46"/>
  <c r="F14" i="46"/>
  <c r="X13" i="46"/>
  <c r="T13" i="46"/>
  <c r="P13" i="46"/>
  <c r="G13" i="46"/>
  <c r="F13" i="46"/>
  <c r="I12" i="46"/>
  <c r="H12" i="46"/>
  <c r="G12" i="46"/>
  <c r="F12" i="46"/>
  <c r="H13" i="46" s="1"/>
  <c r="X11" i="46"/>
  <c r="T11" i="46"/>
  <c r="P11" i="46"/>
  <c r="L11" i="46"/>
  <c r="X9" i="46"/>
  <c r="T9" i="46"/>
  <c r="P9" i="46"/>
  <c r="L9" i="46"/>
  <c r="X7" i="46"/>
  <c r="T7" i="46"/>
  <c r="P7" i="46"/>
  <c r="L7" i="46"/>
  <c r="H7" i="46"/>
  <c r="X5" i="46"/>
  <c r="T5" i="46"/>
  <c r="P5" i="46"/>
  <c r="L5" i="46"/>
  <c r="H5" i="46"/>
  <c r="P9" i="8"/>
  <c r="G9" i="8"/>
  <c r="F9" i="8"/>
  <c r="I8" i="8"/>
  <c r="H8" i="8"/>
  <c r="H9" i="8" s="1"/>
  <c r="G8" i="8"/>
  <c r="F8" i="8"/>
  <c r="P7" i="8"/>
  <c r="L7" i="8"/>
  <c r="P5" i="8"/>
  <c r="L5" i="8"/>
  <c r="H5" i="8"/>
  <c r="G9" i="9"/>
  <c r="F9" i="9"/>
  <c r="I8" i="9"/>
  <c r="H8" i="9"/>
  <c r="G8" i="9"/>
  <c r="F8" i="9"/>
  <c r="H9" i="9" s="1"/>
  <c r="L7" i="9"/>
  <c r="L5" i="9"/>
  <c r="H5" i="9"/>
  <c r="P9" i="21"/>
  <c r="G9" i="21"/>
  <c r="F9" i="21"/>
  <c r="I8" i="21"/>
  <c r="H8" i="21"/>
  <c r="H9" i="21" s="1"/>
  <c r="G8" i="21"/>
  <c r="F8" i="21"/>
  <c r="P7" i="21"/>
  <c r="L7" i="21"/>
  <c r="P5" i="21"/>
  <c r="L5" i="21"/>
  <c r="H5" i="21"/>
  <c r="G9" i="18"/>
  <c r="F9" i="18"/>
  <c r="I8" i="18"/>
  <c r="H8" i="18"/>
  <c r="G8" i="18"/>
  <c r="H9" i="18" s="1"/>
  <c r="F8" i="18"/>
  <c r="L7" i="18"/>
  <c r="L5" i="18"/>
  <c r="H5" i="18"/>
  <c r="K19" i="16"/>
  <c r="J19" i="16"/>
  <c r="G19" i="16"/>
  <c r="F19" i="16"/>
  <c r="M18" i="16"/>
  <c r="L18" i="16"/>
  <c r="K18" i="16"/>
  <c r="J18" i="16"/>
  <c r="L19" i="16" s="1"/>
  <c r="I18" i="16"/>
  <c r="H18" i="16"/>
  <c r="G18" i="16"/>
  <c r="F18" i="16"/>
  <c r="H19" i="16" s="1"/>
  <c r="K17" i="16"/>
  <c r="J17" i="16"/>
  <c r="G17" i="16"/>
  <c r="F17" i="16"/>
  <c r="M16" i="16"/>
  <c r="L16" i="16"/>
  <c r="K16" i="16"/>
  <c r="J16" i="16"/>
  <c r="L17" i="16" s="1"/>
  <c r="I16" i="16"/>
  <c r="H16" i="16"/>
  <c r="H17" i="16" s="1"/>
  <c r="G16" i="16"/>
  <c r="F16" i="16"/>
  <c r="P15" i="16"/>
  <c r="G15" i="16"/>
  <c r="F15" i="16"/>
  <c r="I14" i="16"/>
  <c r="H14" i="16"/>
  <c r="H15" i="16" s="1"/>
  <c r="G14" i="16"/>
  <c r="F14" i="16"/>
  <c r="P13" i="16"/>
  <c r="G13" i="16"/>
  <c r="F13" i="16"/>
  <c r="I12" i="16"/>
  <c r="H12" i="16"/>
  <c r="H13" i="16" s="1"/>
  <c r="G12" i="16"/>
  <c r="F12" i="16"/>
  <c r="P11" i="16"/>
  <c r="L11" i="16"/>
  <c r="P9" i="16"/>
  <c r="L9" i="16"/>
  <c r="P7" i="16"/>
  <c r="L7" i="16"/>
  <c r="H7" i="16"/>
  <c r="P5" i="16"/>
  <c r="L5" i="16"/>
  <c r="H5" i="16"/>
  <c r="K19" i="19"/>
  <c r="J19" i="19"/>
  <c r="G19" i="19"/>
  <c r="F19" i="19"/>
  <c r="M18" i="19"/>
  <c r="L18" i="19"/>
  <c r="K18" i="19"/>
  <c r="J18" i="19"/>
  <c r="L19" i="19" s="1"/>
  <c r="I18" i="19"/>
  <c r="H18" i="19"/>
  <c r="H19" i="19" s="1"/>
  <c r="G18" i="19"/>
  <c r="F18" i="19"/>
  <c r="K17" i="19"/>
  <c r="J17" i="19"/>
  <c r="G17" i="19"/>
  <c r="F17" i="19"/>
  <c r="M16" i="19"/>
  <c r="L16" i="19"/>
  <c r="K16" i="19"/>
  <c r="J16" i="19"/>
  <c r="L17" i="19" s="1"/>
  <c r="I16" i="19"/>
  <c r="H16" i="19"/>
  <c r="G16" i="19"/>
  <c r="F16" i="19"/>
  <c r="H17" i="19" s="1"/>
  <c r="P15" i="19"/>
  <c r="G15" i="19"/>
  <c r="F15" i="19"/>
  <c r="I14" i="19"/>
  <c r="H14" i="19"/>
  <c r="G14" i="19"/>
  <c r="F14" i="19"/>
  <c r="H15" i="19" s="1"/>
  <c r="P13" i="19"/>
  <c r="G13" i="19"/>
  <c r="F13" i="19"/>
  <c r="I12" i="19"/>
  <c r="H12" i="19"/>
  <c r="G12" i="19"/>
  <c r="F12" i="19"/>
  <c r="H13" i="19" s="1"/>
  <c r="P11" i="19"/>
  <c r="L11" i="19"/>
  <c r="P9" i="19"/>
  <c r="L9" i="19"/>
  <c r="P7" i="19"/>
  <c r="L7" i="19"/>
  <c r="H7" i="19"/>
  <c r="P5" i="19"/>
  <c r="L5" i="19"/>
  <c r="H5" i="19"/>
  <c r="P9" i="26"/>
  <c r="G9" i="26"/>
  <c r="F9" i="26"/>
  <c r="I8" i="26"/>
  <c r="H8" i="26"/>
  <c r="G8" i="26"/>
  <c r="F8" i="26"/>
  <c r="H9" i="26" s="1"/>
  <c r="P7" i="26"/>
  <c r="L7" i="26"/>
  <c r="P5" i="26"/>
  <c r="L5" i="26"/>
  <c r="H5" i="26"/>
  <c r="G9" i="27"/>
  <c r="F9" i="27"/>
  <c r="I8" i="27"/>
  <c r="H8" i="27"/>
  <c r="G8" i="27"/>
  <c r="F8" i="27"/>
  <c r="H9" i="27" s="1"/>
  <c r="L7" i="27"/>
  <c r="L5" i="27"/>
  <c r="H5" i="27"/>
  <c r="P9" i="52"/>
  <c r="G9" i="52"/>
  <c r="F9" i="52"/>
  <c r="I8" i="52"/>
  <c r="H8" i="52"/>
  <c r="G8" i="52"/>
  <c r="F8" i="52"/>
  <c r="H9" i="52" s="1"/>
  <c r="P7" i="52"/>
  <c r="L7" i="52"/>
  <c r="P5" i="52"/>
  <c r="L5" i="52"/>
  <c r="H5" i="52"/>
  <c r="P9" i="33"/>
  <c r="G9" i="33"/>
  <c r="F9" i="33"/>
  <c r="I8" i="33"/>
  <c r="H8" i="33"/>
  <c r="H9" i="33" s="1"/>
  <c r="G8" i="33"/>
  <c r="F8" i="33"/>
  <c r="P7" i="33"/>
  <c r="L7" i="33"/>
  <c r="P5" i="33"/>
  <c r="L5" i="33"/>
  <c r="H5" i="33"/>
  <c r="L7" i="32"/>
  <c r="L5" i="32"/>
  <c r="H5" i="32"/>
  <c r="P9" i="25"/>
  <c r="G9" i="25"/>
  <c r="F9" i="25"/>
  <c r="I8" i="25"/>
  <c r="H8" i="25"/>
  <c r="H9" i="25" s="1"/>
  <c r="G8" i="25"/>
  <c r="F8" i="25"/>
  <c r="P7" i="25"/>
  <c r="L7" i="25"/>
  <c r="P5" i="25"/>
  <c r="L5" i="25"/>
  <c r="H5" i="25"/>
  <c r="P9" i="24"/>
  <c r="G9" i="24"/>
  <c r="F9" i="24"/>
  <c r="I8" i="24"/>
  <c r="H8" i="24"/>
  <c r="H9" i="24" s="1"/>
  <c r="G8" i="24"/>
  <c r="F8" i="24"/>
  <c r="P7" i="24"/>
  <c r="L7" i="24"/>
  <c r="P5" i="24"/>
  <c r="L5" i="24"/>
  <c r="H5" i="24"/>
  <c r="P9" i="14"/>
  <c r="G9" i="14"/>
  <c r="F9" i="14"/>
  <c r="I8" i="14"/>
  <c r="H8" i="14"/>
  <c r="H9" i="14" s="1"/>
  <c r="G8" i="14"/>
  <c r="F8" i="14"/>
  <c r="P7" i="14"/>
  <c r="L7" i="14"/>
  <c r="P5" i="14"/>
  <c r="L5" i="14"/>
  <c r="H5" i="14"/>
  <c r="P9" i="12"/>
  <c r="G9" i="12"/>
  <c r="F9" i="12"/>
  <c r="I8" i="12"/>
  <c r="H8" i="12"/>
  <c r="H9" i="12" s="1"/>
  <c r="G8" i="12"/>
  <c r="F8" i="12"/>
  <c r="P7" i="12"/>
  <c r="L7" i="12"/>
  <c r="P5" i="12"/>
  <c r="L5" i="12"/>
  <c r="H5" i="12"/>
  <c r="V22" i="40" l="1"/>
  <c r="AG4" i="40"/>
  <c r="V16" i="40"/>
  <c r="W16" i="40" s="1"/>
  <c r="V20" i="40"/>
  <c r="W20" i="40" s="1"/>
  <c r="AF8" i="40"/>
  <c r="V12" i="40"/>
  <c r="W12" i="40" s="1"/>
  <c r="V14" i="40"/>
  <c r="Y8" i="40"/>
  <c r="AA8" i="40" s="1"/>
  <c r="AG8" i="40" s="1"/>
  <c r="Y12" i="40"/>
  <c r="AA12" i="40" s="1"/>
  <c r="AG12" i="40" s="1"/>
  <c r="X16" i="40"/>
  <c r="Z16" i="40" s="1"/>
  <c r="AG16" i="40" s="1"/>
  <c r="D9" i="40"/>
  <c r="V8" i="40" s="1"/>
  <c r="W8" i="40" s="1"/>
  <c r="D13" i="40"/>
  <c r="AE16" i="40"/>
  <c r="AF16" i="40" s="1"/>
  <c r="AD20" i="40"/>
  <c r="AF20" i="40" s="1"/>
  <c r="X22" i="40"/>
  <c r="Z20" i="40" s="1"/>
  <c r="AG20" i="40" s="1"/>
  <c r="K11" i="2"/>
  <c r="J11" i="2"/>
  <c r="G11" i="2"/>
  <c r="F11" i="2"/>
  <c r="M10" i="2"/>
  <c r="L10" i="2"/>
  <c r="K10" i="2"/>
  <c r="J10" i="2"/>
  <c r="L11" i="2" s="1"/>
  <c r="I10" i="2"/>
  <c r="H10" i="2"/>
  <c r="G10" i="2"/>
  <c r="F10" i="2"/>
  <c r="H11" i="2" s="1"/>
  <c r="P9" i="2"/>
  <c r="G9" i="2"/>
  <c r="F9" i="2"/>
  <c r="I8" i="2"/>
  <c r="H8" i="2"/>
  <c r="G8" i="2"/>
  <c r="F8" i="2"/>
  <c r="H9" i="2" s="1"/>
  <c r="P7" i="2"/>
  <c r="L7" i="2"/>
  <c r="P5" i="2"/>
  <c r="L5" i="2"/>
  <c r="H5" i="2"/>
  <c r="P15" i="45" l="1"/>
  <c r="P13" i="45"/>
  <c r="T11" i="45"/>
  <c r="P11" i="45"/>
  <c r="L11" i="45"/>
  <c r="T9" i="45"/>
  <c r="P9" i="45"/>
  <c r="L9" i="45"/>
  <c r="T7" i="45"/>
  <c r="P7" i="45"/>
  <c r="L7" i="45"/>
  <c r="H7" i="45"/>
  <c r="T5" i="45"/>
  <c r="P5" i="45"/>
  <c r="L5" i="45"/>
  <c r="H5" i="45"/>
  <c r="L7" i="54"/>
  <c r="L5" i="54"/>
  <c r="H5" i="54"/>
  <c r="T19" i="48"/>
  <c r="T17" i="48"/>
  <c r="T15" i="48"/>
  <c r="P15" i="48"/>
  <c r="T13" i="48"/>
  <c r="P13" i="48"/>
  <c r="P11" i="48"/>
  <c r="L11" i="48"/>
  <c r="P9" i="48"/>
  <c r="L9" i="48"/>
  <c r="P7" i="48"/>
  <c r="L7" i="48"/>
  <c r="H7" i="48"/>
  <c r="P5" i="48"/>
  <c r="L5" i="48"/>
  <c r="H5" i="48"/>
  <c r="P15" i="49"/>
  <c r="P13" i="49"/>
  <c r="P11" i="49"/>
  <c r="L11" i="49"/>
  <c r="P9" i="49"/>
  <c r="L9" i="49"/>
  <c r="P7" i="49"/>
  <c r="L7" i="49"/>
  <c r="H7" i="49"/>
  <c r="P5" i="49"/>
  <c r="L5" i="49"/>
  <c r="H5" i="49"/>
  <c r="L7" i="35"/>
  <c r="L5" i="35"/>
  <c r="H5" i="35"/>
  <c r="P15" i="51"/>
  <c r="P13" i="51"/>
  <c r="T11" i="51"/>
  <c r="P11" i="51"/>
  <c r="L11" i="51"/>
  <c r="T9" i="51"/>
  <c r="P9" i="51"/>
  <c r="L9" i="51"/>
  <c r="T7" i="51"/>
  <c r="P7" i="51"/>
  <c r="L7" i="51"/>
  <c r="H7" i="51"/>
  <c r="T5" i="51"/>
  <c r="P5" i="51"/>
  <c r="L5" i="51"/>
  <c r="H5" i="51"/>
  <c r="H5" i="39" l="1"/>
  <c r="P7" i="38"/>
  <c r="L7" i="38"/>
  <c r="P5" i="38"/>
  <c r="L5" i="38"/>
  <c r="H5" i="38"/>
  <c r="L7" i="30"/>
  <c r="L5" i="30"/>
  <c r="H5" i="30"/>
  <c r="L7" i="23"/>
  <c r="L7" i="3"/>
  <c r="L5" i="3"/>
  <c r="H5" i="3"/>
  <c r="L7" i="31" l="1"/>
  <c r="L5" i="31"/>
  <c r="H5" i="31"/>
  <c r="L7" i="22"/>
  <c r="L5" i="22"/>
  <c r="H5" i="22"/>
  <c r="L7" i="17"/>
  <c r="L5" i="17"/>
  <c r="H5" i="17"/>
  <c r="P9" i="11"/>
  <c r="L7" i="11"/>
  <c r="L5" i="11"/>
  <c r="H5" i="11"/>
  <c r="P9" i="4"/>
  <c r="P7" i="4"/>
  <c r="L7" i="4"/>
  <c r="P5" i="4"/>
  <c r="L5" i="4"/>
  <c r="H5" i="4"/>
  <c r="P7" i="1"/>
  <c r="L7" i="1"/>
  <c r="P5" i="1"/>
  <c r="L5" i="1"/>
  <c r="H5" i="1"/>
  <c r="S27" i="50" l="1"/>
  <c r="R27" i="50"/>
  <c r="O27" i="50"/>
  <c r="N27" i="50"/>
  <c r="K27" i="50"/>
  <c r="J27" i="50"/>
  <c r="L27" i="50" s="1"/>
  <c r="G27" i="50"/>
  <c r="F27" i="50"/>
  <c r="C27" i="50"/>
  <c r="B27" i="50"/>
  <c r="AB26" i="50"/>
  <c r="U26" i="50"/>
  <c r="T26" i="50"/>
  <c r="S26" i="50"/>
  <c r="T27" i="50" s="1"/>
  <c r="R26" i="50"/>
  <c r="Q26" i="50"/>
  <c r="P26" i="50"/>
  <c r="O26" i="50"/>
  <c r="P27" i="50" s="1"/>
  <c r="N26" i="50"/>
  <c r="M26" i="50"/>
  <c r="L26" i="50"/>
  <c r="K26" i="50"/>
  <c r="J26" i="50"/>
  <c r="I26" i="50"/>
  <c r="H26" i="50"/>
  <c r="G26" i="50"/>
  <c r="F26" i="50"/>
  <c r="H27" i="50" s="1"/>
  <c r="E26" i="50"/>
  <c r="D26" i="50"/>
  <c r="C26" i="50"/>
  <c r="AC26" i="50" s="1"/>
  <c r="B26" i="50"/>
  <c r="S25" i="50"/>
  <c r="R25" i="50"/>
  <c r="O25" i="50"/>
  <c r="N25" i="50"/>
  <c r="K25" i="50"/>
  <c r="J25" i="50"/>
  <c r="G25" i="50"/>
  <c r="F25" i="50"/>
  <c r="C25" i="50"/>
  <c r="B25" i="50"/>
  <c r="U24" i="50"/>
  <c r="T24" i="50"/>
  <c r="S24" i="50"/>
  <c r="R24" i="50"/>
  <c r="T25" i="50" s="1"/>
  <c r="Q24" i="50"/>
  <c r="P24" i="50"/>
  <c r="O24" i="50"/>
  <c r="N24" i="50"/>
  <c r="M24" i="50"/>
  <c r="L24" i="50"/>
  <c r="K24" i="50"/>
  <c r="J24" i="50"/>
  <c r="I24" i="50"/>
  <c r="H24" i="50"/>
  <c r="G24" i="50"/>
  <c r="F24" i="50"/>
  <c r="E24" i="50"/>
  <c r="D24" i="50"/>
  <c r="C24" i="50"/>
  <c r="B24" i="50"/>
  <c r="D25" i="50" s="1"/>
  <c r="X23" i="50"/>
  <c r="O23" i="50"/>
  <c r="N23" i="50"/>
  <c r="K23" i="50"/>
  <c r="L23" i="50" s="1"/>
  <c r="J23" i="50"/>
  <c r="G23" i="50"/>
  <c r="F23" i="50"/>
  <c r="C23" i="50"/>
  <c r="B23" i="50"/>
  <c r="AC22" i="50"/>
  <c r="Q22" i="50"/>
  <c r="P22" i="50"/>
  <c r="AB22" i="50" s="1"/>
  <c r="O22" i="50"/>
  <c r="N22" i="50"/>
  <c r="M22" i="50"/>
  <c r="L22" i="50"/>
  <c r="K22" i="50"/>
  <c r="J22" i="50"/>
  <c r="I22" i="50"/>
  <c r="H22" i="50"/>
  <c r="G22" i="50"/>
  <c r="F22" i="50"/>
  <c r="H23" i="50" s="1"/>
  <c r="E22" i="50"/>
  <c r="D22" i="50"/>
  <c r="C22" i="50"/>
  <c r="B22" i="50"/>
  <c r="D23" i="50" s="1"/>
  <c r="X21" i="50"/>
  <c r="O21" i="50"/>
  <c r="N21" i="50"/>
  <c r="K21" i="50"/>
  <c r="J21" i="50"/>
  <c r="G21" i="50"/>
  <c r="F21" i="50"/>
  <c r="C21" i="50"/>
  <c r="B21" i="50"/>
  <c r="Q20" i="50"/>
  <c r="P20" i="50"/>
  <c r="O20" i="50"/>
  <c r="N20" i="50"/>
  <c r="M20" i="50"/>
  <c r="L20" i="50"/>
  <c r="K20" i="50"/>
  <c r="J20" i="50"/>
  <c r="I20" i="50"/>
  <c r="H20" i="50"/>
  <c r="G20" i="50"/>
  <c r="F20" i="50"/>
  <c r="E20" i="50"/>
  <c r="D20" i="50"/>
  <c r="C20" i="50"/>
  <c r="B20" i="50"/>
  <c r="X19" i="50"/>
  <c r="T19" i="50"/>
  <c r="K19" i="50"/>
  <c r="J19" i="50"/>
  <c r="G19" i="50"/>
  <c r="F19" i="50"/>
  <c r="C19" i="50"/>
  <c r="B19" i="50"/>
  <c r="M18" i="50"/>
  <c r="L19" i="50" s="1"/>
  <c r="L18" i="50"/>
  <c r="K18" i="50"/>
  <c r="AC18" i="50" s="1"/>
  <c r="J18" i="50"/>
  <c r="AB18" i="50" s="1"/>
  <c r="I18" i="50"/>
  <c r="H18" i="50"/>
  <c r="G18" i="50"/>
  <c r="F18" i="50"/>
  <c r="H19" i="50" s="1"/>
  <c r="E18" i="50"/>
  <c r="D18" i="50"/>
  <c r="C18" i="50"/>
  <c r="B18" i="50"/>
  <c r="D19" i="50" s="1"/>
  <c r="Z18" i="50" s="1"/>
  <c r="X17" i="50"/>
  <c r="T17" i="50"/>
  <c r="K17" i="50"/>
  <c r="J17" i="50"/>
  <c r="G17" i="50"/>
  <c r="F17" i="50"/>
  <c r="C17" i="50"/>
  <c r="B17" i="50"/>
  <c r="M16" i="50"/>
  <c r="L16" i="50"/>
  <c r="K16" i="50"/>
  <c r="J16" i="50"/>
  <c r="I16" i="50"/>
  <c r="H16" i="50"/>
  <c r="G16" i="50"/>
  <c r="F16" i="50"/>
  <c r="E16" i="50"/>
  <c r="D16" i="50"/>
  <c r="C16" i="50"/>
  <c r="B16" i="50"/>
  <c r="X15" i="50"/>
  <c r="T15" i="50"/>
  <c r="P15" i="50"/>
  <c r="G15" i="50"/>
  <c r="F15" i="50"/>
  <c r="C15" i="50"/>
  <c r="B15" i="50"/>
  <c r="I14" i="50"/>
  <c r="H14" i="50"/>
  <c r="G14" i="50"/>
  <c r="F14" i="50"/>
  <c r="E14" i="50"/>
  <c r="D14" i="50"/>
  <c r="C14" i="50"/>
  <c r="B14" i="50"/>
  <c r="D15" i="50" s="1"/>
  <c r="X13" i="50"/>
  <c r="T13" i="50"/>
  <c r="P13" i="50"/>
  <c r="G13" i="50"/>
  <c r="F13" i="50"/>
  <c r="C13" i="50"/>
  <c r="B13" i="50"/>
  <c r="I12" i="50"/>
  <c r="H12" i="50"/>
  <c r="G12" i="50"/>
  <c r="F12" i="50"/>
  <c r="E12" i="50"/>
  <c r="D12" i="50"/>
  <c r="C12" i="50"/>
  <c r="B12" i="50"/>
  <c r="X11" i="50"/>
  <c r="T11" i="50"/>
  <c r="P11" i="50"/>
  <c r="L11" i="50"/>
  <c r="D11" i="50"/>
  <c r="C11" i="50"/>
  <c r="B11" i="50"/>
  <c r="AB10" i="50"/>
  <c r="E10" i="50"/>
  <c r="D10" i="50"/>
  <c r="C10" i="50"/>
  <c r="AC10" i="50" s="1"/>
  <c r="B10" i="50"/>
  <c r="X9" i="50"/>
  <c r="T9" i="50"/>
  <c r="P9" i="50"/>
  <c r="L9" i="50"/>
  <c r="C9" i="50"/>
  <c r="B9" i="50"/>
  <c r="E8" i="50"/>
  <c r="AC8" i="50" s="1"/>
  <c r="AE8" i="50" s="1"/>
  <c r="D8" i="50"/>
  <c r="C8" i="50"/>
  <c r="B8" i="50"/>
  <c r="X7" i="50"/>
  <c r="T7" i="50"/>
  <c r="Z6" i="50" s="1"/>
  <c r="P7" i="50"/>
  <c r="L7" i="50"/>
  <c r="H7" i="50"/>
  <c r="AC6" i="50"/>
  <c r="AB6" i="50"/>
  <c r="X5" i="50"/>
  <c r="T5" i="50"/>
  <c r="P5" i="50"/>
  <c r="L5" i="50"/>
  <c r="H5" i="50"/>
  <c r="AI4" i="50"/>
  <c r="AH4" i="50"/>
  <c r="AC4" i="50"/>
  <c r="AB4" i="50"/>
  <c r="AD4" i="50" s="1"/>
  <c r="K11" i="54"/>
  <c r="J11" i="54"/>
  <c r="G11" i="54"/>
  <c r="F11" i="54"/>
  <c r="C11" i="54"/>
  <c r="B11" i="54"/>
  <c r="M10" i="54"/>
  <c r="L10" i="54"/>
  <c r="K10" i="54"/>
  <c r="J10" i="54"/>
  <c r="L11" i="54" s="1"/>
  <c r="I10" i="54"/>
  <c r="H10" i="54"/>
  <c r="G10" i="54"/>
  <c r="F10" i="54"/>
  <c r="E10" i="54"/>
  <c r="D10" i="54"/>
  <c r="C10" i="54"/>
  <c r="B10" i="54"/>
  <c r="P9" i="54"/>
  <c r="G9" i="54"/>
  <c r="F9" i="54"/>
  <c r="C9" i="54"/>
  <c r="B9" i="54"/>
  <c r="I8" i="54"/>
  <c r="T8" i="54" s="1"/>
  <c r="H8" i="54"/>
  <c r="G8" i="54"/>
  <c r="F8" i="54"/>
  <c r="E8" i="54"/>
  <c r="D8" i="54"/>
  <c r="C8" i="54"/>
  <c r="B8" i="54"/>
  <c r="P7" i="54"/>
  <c r="R6" i="54" s="1"/>
  <c r="C7" i="54"/>
  <c r="B7" i="54"/>
  <c r="T6" i="54"/>
  <c r="E6" i="54"/>
  <c r="D6" i="54"/>
  <c r="C6" i="54"/>
  <c r="B6" i="54"/>
  <c r="D7" i="54" s="1"/>
  <c r="P5" i="54"/>
  <c r="X4" i="54"/>
  <c r="W4" i="54"/>
  <c r="T4" i="54"/>
  <c r="Z4" i="54" s="1"/>
  <c r="S4" i="54"/>
  <c r="R4" i="54"/>
  <c r="O23" i="51"/>
  <c r="N23" i="51"/>
  <c r="K23" i="51"/>
  <c r="J23" i="51"/>
  <c r="G23" i="51"/>
  <c r="F23" i="51"/>
  <c r="C23" i="51"/>
  <c r="B23" i="51"/>
  <c r="Q22" i="51"/>
  <c r="P22" i="51"/>
  <c r="O22" i="51"/>
  <c r="P23" i="51" s="1"/>
  <c r="N22" i="51"/>
  <c r="M22" i="51"/>
  <c r="L22" i="51"/>
  <c r="K22" i="51"/>
  <c r="J22" i="51"/>
  <c r="I22" i="51"/>
  <c r="H22" i="51"/>
  <c r="X22" i="51" s="1"/>
  <c r="G22" i="51"/>
  <c r="F22" i="51"/>
  <c r="E22" i="51"/>
  <c r="D22" i="51"/>
  <c r="C22" i="51"/>
  <c r="D23" i="51" s="1"/>
  <c r="B22" i="51"/>
  <c r="O21" i="51"/>
  <c r="N21" i="51"/>
  <c r="K21" i="51"/>
  <c r="J21" i="51"/>
  <c r="G21" i="51"/>
  <c r="F21" i="51"/>
  <c r="C21" i="51"/>
  <c r="B21" i="51"/>
  <c r="Q20" i="51"/>
  <c r="P20" i="51"/>
  <c r="O20" i="51"/>
  <c r="N20" i="51"/>
  <c r="M20" i="51"/>
  <c r="L20" i="51"/>
  <c r="K20" i="51"/>
  <c r="J20" i="51"/>
  <c r="I20" i="51"/>
  <c r="H20" i="51"/>
  <c r="G20" i="51"/>
  <c r="F20" i="51"/>
  <c r="E20" i="51"/>
  <c r="D20" i="51"/>
  <c r="C20" i="51"/>
  <c r="B20" i="51"/>
  <c r="T19" i="51"/>
  <c r="K19" i="51"/>
  <c r="J19" i="51"/>
  <c r="G19" i="51"/>
  <c r="F19" i="51"/>
  <c r="C19" i="51"/>
  <c r="B19" i="51"/>
  <c r="M18" i="51"/>
  <c r="L18" i="51"/>
  <c r="K18" i="51"/>
  <c r="J18" i="51"/>
  <c r="L19" i="51" s="1"/>
  <c r="I18" i="51"/>
  <c r="H18" i="51"/>
  <c r="G18" i="51"/>
  <c r="F18" i="51"/>
  <c r="H19" i="51" s="1"/>
  <c r="E18" i="51"/>
  <c r="D18" i="51"/>
  <c r="C18" i="51"/>
  <c r="B18" i="51"/>
  <c r="D19" i="51" s="1"/>
  <c r="V18" i="51" s="1"/>
  <c r="T17" i="51"/>
  <c r="K17" i="51"/>
  <c r="J17" i="51"/>
  <c r="G17" i="51"/>
  <c r="F17" i="51"/>
  <c r="C17" i="51"/>
  <c r="B17" i="51"/>
  <c r="M16" i="51"/>
  <c r="L16" i="51"/>
  <c r="K16" i="51"/>
  <c r="J16" i="51"/>
  <c r="I16" i="51"/>
  <c r="H16" i="51"/>
  <c r="G16" i="51"/>
  <c r="F16" i="51"/>
  <c r="E16" i="51"/>
  <c r="D16" i="51"/>
  <c r="C16" i="51"/>
  <c r="B16" i="51"/>
  <c r="T15" i="51"/>
  <c r="G15" i="51"/>
  <c r="F15" i="51"/>
  <c r="C15" i="51"/>
  <c r="B15" i="51"/>
  <c r="I14" i="51"/>
  <c r="H14" i="51"/>
  <c r="G14" i="51"/>
  <c r="F14" i="51"/>
  <c r="E14" i="51"/>
  <c r="D14" i="51"/>
  <c r="C14" i="51"/>
  <c r="B14" i="51"/>
  <c r="T13" i="51"/>
  <c r="G13" i="51"/>
  <c r="F13" i="51"/>
  <c r="C13" i="51"/>
  <c r="B13" i="51"/>
  <c r="I12" i="51"/>
  <c r="H12" i="51"/>
  <c r="G12" i="51"/>
  <c r="F12" i="51"/>
  <c r="E12" i="51"/>
  <c r="D12" i="51"/>
  <c r="C12" i="51"/>
  <c r="B12" i="51"/>
  <c r="C11" i="51"/>
  <c r="B11" i="51"/>
  <c r="E10" i="51"/>
  <c r="Y10" i="51" s="1"/>
  <c r="D10" i="51"/>
  <c r="X10" i="51" s="1"/>
  <c r="C10" i="51"/>
  <c r="B10" i="51"/>
  <c r="C9" i="51"/>
  <c r="B9" i="51"/>
  <c r="E8" i="51"/>
  <c r="D8" i="51"/>
  <c r="C8" i="51"/>
  <c r="B8" i="51"/>
  <c r="D9" i="51" s="1"/>
  <c r="V6" i="51"/>
  <c r="Y6" i="51"/>
  <c r="X6" i="51"/>
  <c r="V4" i="51"/>
  <c r="W4" i="51" s="1"/>
  <c r="AE4" i="51"/>
  <c r="AD4" i="51"/>
  <c r="Y4" i="51"/>
  <c r="AA4" i="51" s="1"/>
  <c r="X4" i="51"/>
  <c r="K11" i="52"/>
  <c r="J11" i="52"/>
  <c r="G11" i="52"/>
  <c r="F11" i="52"/>
  <c r="C11" i="52"/>
  <c r="B11" i="52"/>
  <c r="T10" i="52"/>
  <c r="M10" i="52"/>
  <c r="L10" i="52"/>
  <c r="K10" i="52"/>
  <c r="J10" i="52"/>
  <c r="I10" i="52"/>
  <c r="H10" i="52"/>
  <c r="G10" i="52"/>
  <c r="F10" i="52"/>
  <c r="H11" i="52" s="1"/>
  <c r="E10" i="52"/>
  <c r="D10" i="52"/>
  <c r="C10" i="52"/>
  <c r="B10" i="52"/>
  <c r="D11" i="52" s="1"/>
  <c r="C9" i="52"/>
  <c r="B9" i="52"/>
  <c r="E8" i="52"/>
  <c r="D8" i="52"/>
  <c r="C8" i="52"/>
  <c r="T8" i="52" s="1"/>
  <c r="B8" i="52"/>
  <c r="W8" i="52" s="1"/>
  <c r="C7" i="52"/>
  <c r="B7" i="52"/>
  <c r="E6" i="52"/>
  <c r="D6" i="52"/>
  <c r="C6" i="52"/>
  <c r="B6" i="52"/>
  <c r="R4" i="52"/>
  <c r="X4" i="52"/>
  <c r="W4" i="52"/>
  <c r="T4" i="52"/>
  <c r="S4" i="52"/>
  <c r="O23" i="49"/>
  <c r="N23" i="49"/>
  <c r="K23" i="49"/>
  <c r="J23" i="49"/>
  <c r="G23" i="49"/>
  <c r="F23" i="49"/>
  <c r="C23" i="49"/>
  <c r="B23" i="49"/>
  <c r="Q22" i="49"/>
  <c r="P22" i="49"/>
  <c r="O22" i="49"/>
  <c r="N22" i="49"/>
  <c r="M22" i="49"/>
  <c r="L22" i="49"/>
  <c r="K22" i="49"/>
  <c r="J22" i="49"/>
  <c r="I22" i="49"/>
  <c r="H22" i="49"/>
  <c r="G22" i="49"/>
  <c r="F22" i="49"/>
  <c r="E22" i="49"/>
  <c r="D22" i="49"/>
  <c r="C22" i="49"/>
  <c r="D23" i="49" s="1"/>
  <c r="B22" i="49"/>
  <c r="O21" i="49"/>
  <c r="N21" i="49"/>
  <c r="K21" i="49"/>
  <c r="J21" i="49"/>
  <c r="G21" i="49"/>
  <c r="F21" i="49"/>
  <c r="C21" i="49"/>
  <c r="B21" i="49"/>
  <c r="Q20" i="49"/>
  <c r="P20" i="49"/>
  <c r="X20" i="49" s="1"/>
  <c r="O20" i="49"/>
  <c r="N20" i="49"/>
  <c r="M20" i="49"/>
  <c r="L20" i="49"/>
  <c r="K20" i="49"/>
  <c r="J20" i="49"/>
  <c r="L21" i="49" s="1"/>
  <c r="I20" i="49"/>
  <c r="H20" i="49"/>
  <c r="G20" i="49"/>
  <c r="F20" i="49"/>
  <c r="E20" i="49"/>
  <c r="D20" i="49"/>
  <c r="C20" i="49"/>
  <c r="B20" i="49"/>
  <c r="T19" i="49"/>
  <c r="K19" i="49"/>
  <c r="J19" i="49"/>
  <c r="G19" i="49"/>
  <c r="F19" i="49"/>
  <c r="C19" i="49"/>
  <c r="B19" i="49"/>
  <c r="M18" i="49"/>
  <c r="L18" i="49"/>
  <c r="K18" i="49"/>
  <c r="J18" i="49"/>
  <c r="I18" i="49"/>
  <c r="H18" i="49"/>
  <c r="G18" i="49"/>
  <c r="F18" i="49"/>
  <c r="H19" i="49" s="1"/>
  <c r="E18" i="49"/>
  <c r="D18" i="49"/>
  <c r="C18" i="49"/>
  <c r="B18" i="49"/>
  <c r="D19" i="49" s="1"/>
  <c r="T17" i="49"/>
  <c r="K17" i="49"/>
  <c r="J17" i="49"/>
  <c r="G17" i="49"/>
  <c r="F17" i="49"/>
  <c r="C17" i="49"/>
  <c r="B17" i="49"/>
  <c r="M16" i="49"/>
  <c r="L16" i="49"/>
  <c r="K16" i="49"/>
  <c r="J16" i="49"/>
  <c r="L17" i="49" s="1"/>
  <c r="I16" i="49"/>
  <c r="H16" i="49"/>
  <c r="G16" i="49"/>
  <c r="F16" i="49"/>
  <c r="E16" i="49"/>
  <c r="D16" i="49"/>
  <c r="C16" i="49"/>
  <c r="B16" i="49"/>
  <c r="T15" i="49"/>
  <c r="G15" i="49"/>
  <c r="F15" i="49"/>
  <c r="C15" i="49"/>
  <c r="B15" i="49"/>
  <c r="I14" i="49"/>
  <c r="H14" i="49"/>
  <c r="G14" i="49"/>
  <c r="F14" i="49"/>
  <c r="E14" i="49"/>
  <c r="D14" i="49"/>
  <c r="C14" i="49"/>
  <c r="B14" i="49"/>
  <c r="T13" i="49"/>
  <c r="G13" i="49"/>
  <c r="F13" i="49"/>
  <c r="C13" i="49"/>
  <c r="B13" i="49"/>
  <c r="I12" i="49"/>
  <c r="H12" i="49"/>
  <c r="G12" i="49"/>
  <c r="F12" i="49"/>
  <c r="E12" i="49"/>
  <c r="D12" i="49"/>
  <c r="C12" i="49"/>
  <c r="B12" i="49"/>
  <c r="T11" i="49"/>
  <c r="C11" i="49"/>
  <c r="B11" i="49"/>
  <c r="E10" i="49"/>
  <c r="Y10" i="49" s="1"/>
  <c r="D10" i="49"/>
  <c r="C10" i="49"/>
  <c r="B10" i="49"/>
  <c r="T9" i="49"/>
  <c r="C9" i="49"/>
  <c r="B9" i="49"/>
  <c r="E8" i="49"/>
  <c r="Y8" i="49" s="1"/>
  <c r="D8" i="49"/>
  <c r="C8" i="49"/>
  <c r="B8" i="49"/>
  <c r="T7" i="49"/>
  <c r="V6" i="49" s="1"/>
  <c r="Y6" i="49"/>
  <c r="X6" i="49"/>
  <c r="T5" i="49"/>
  <c r="V4" i="49"/>
  <c r="W4" i="49" s="1"/>
  <c r="AE4" i="49"/>
  <c r="AD4" i="49"/>
  <c r="Y4" i="49"/>
  <c r="X4" i="49"/>
  <c r="S8" i="52" l="1"/>
  <c r="Z8" i="52" s="1"/>
  <c r="S10" i="52"/>
  <c r="Z10" i="52" s="1"/>
  <c r="Z4" i="52"/>
  <c r="W6" i="52"/>
  <c r="Y6" i="52" s="1"/>
  <c r="W10" i="52"/>
  <c r="L11" i="52"/>
  <c r="Y4" i="52"/>
  <c r="T6" i="52"/>
  <c r="Y4" i="54"/>
  <c r="T10" i="54"/>
  <c r="D9" i="54"/>
  <c r="H9" i="54"/>
  <c r="R8" i="54" s="1"/>
  <c r="S6" i="54"/>
  <c r="Z6" i="54" s="1"/>
  <c r="S8" i="54"/>
  <c r="Z8" i="54" s="1"/>
  <c r="W10" i="54"/>
  <c r="H11" i="54"/>
  <c r="P21" i="49"/>
  <c r="L23" i="49"/>
  <c r="P23" i="49"/>
  <c r="AF4" i="49"/>
  <c r="AD8" i="49"/>
  <c r="Y12" i="49"/>
  <c r="Y16" i="49"/>
  <c r="AA16" i="49" s="1"/>
  <c r="X18" i="49"/>
  <c r="AA8" i="49"/>
  <c r="D11" i="49"/>
  <c r="AD12" i="49"/>
  <c r="AF12" i="49" s="1"/>
  <c r="AE16" i="49"/>
  <c r="H17" i="49"/>
  <c r="Y18" i="49"/>
  <c r="AA4" i="49"/>
  <c r="D9" i="49"/>
  <c r="V8" i="49" s="1"/>
  <c r="W8" i="49" s="1"/>
  <c r="AE8" i="49"/>
  <c r="AF8" i="49" s="1"/>
  <c r="AE12" i="49"/>
  <c r="Y14" i="49"/>
  <c r="AA12" i="49" s="1"/>
  <c r="AE20" i="49"/>
  <c r="H21" i="49"/>
  <c r="Y20" i="49"/>
  <c r="Z4" i="49"/>
  <c r="AG4" i="49" s="1"/>
  <c r="X10" i="49"/>
  <c r="X12" i="49"/>
  <c r="H13" i="49"/>
  <c r="V12" i="49" s="1"/>
  <c r="H15" i="49"/>
  <c r="D15" i="49"/>
  <c r="D21" i="49"/>
  <c r="H23" i="49"/>
  <c r="X22" i="49"/>
  <c r="Z20" i="49" s="1"/>
  <c r="L17" i="51"/>
  <c r="L21" i="51"/>
  <c r="P21" i="51"/>
  <c r="L23" i="51"/>
  <c r="AE8" i="51"/>
  <c r="Y12" i="51"/>
  <c r="AA12" i="51" s="1"/>
  <c r="AG12" i="51" s="1"/>
  <c r="Z4" i="51"/>
  <c r="AG4" i="51" s="1"/>
  <c r="D13" i="51"/>
  <c r="AE16" i="51"/>
  <c r="H17" i="51"/>
  <c r="Y18" i="51"/>
  <c r="X20" i="51"/>
  <c r="Z20" i="51" s="1"/>
  <c r="AD8" i="51"/>
  <c r="D11" i="51"/>
  <c r="AE12" i="51"/>
  <c r="Y14" i="51"/>
  <c r="Y16" i="51"/>
  <c r="AE20" i="51"/>
  <c r="H21" i="51"/>
  <c r="Y20" i="51"/>
  <c r="AF4" i="51"/>
  <c r="Y8" i="51"/>
  <c r="AA8" i="51" s="1"/>
  <c r="X12" i="51"/>
  <c r="Z12" i="51" s="1"/>
  <c r="H13" i="51"/>
  <c r="V12" i="51" s="1"/>
  <c r="W12" i="51" s="1"/>
  <c r="D15" i="51"/>
  <c r="X14" i="51"/>
  <c r="AD20" i="51"/>
  <c r="AF20" i="51" s="1"/>
  <c r="H23" i="51"/>
  <c r="V22" i="51" s="1"/>
  <c r="P25" i="50"/>
  <c r="P21" i="50"/>
  <c r="AC24" i="50"/>
  <c r="AE24" i="50" s="1"/>
  <c r="H25" i="50"/>
  <c r="H21" i="50"/>
  <c r="H17" i="50"/>
  <c r="H13" i="50"/>
  <c r="AC12" i="50"/>
  <c r="AE12" i="50" s="1"/>
  <c r="AB24" i="50"/>
  <c r="AD24" i="50" s="1"/>
  <c r="AI24" i="50"/>
  <c r="D21" i="50"/>
  <c r="AB20" i="50"/>
  <c r="AD20" i="50" s="1"/>
  <c r="AI20" i="50"/>
  <c r="AC20" i="50"/>
  <c r="AE20" i="50" s="1"/>
  <c r="D17" i="50"/>
  <c r="AJ4" i="50"/>
  <c r="AC16" i="50"/>
  <c r="AE16" i="50" s="1"/>
  <c r="AB12" i="50"/>
  <c r="AD12" i="50" s="1"/>
  <c r="AI12" i="50"/>
  <c r="AI8" i="50"/>
  <c r="AE4" i="50"/>
  <c r="AK4" i="50" s="1"/>
  <c r="AB8" i="50"/>
  <c r="AD8" i="50" s="1"/>
  <c r="AK8" i="50" s="1"/>
  <c r="Z4" i="50"/>
  <c r="AA4" i="50" s="1"/>
  <c r="AB14" i="50"/>
  <c r="AC14" i="50"/>
  <c r="H15" i="50"/>
  <c r="Z14" i="50" s="1"/>
  <c r="AI16" i="50"/>
  <c r="L17" i="50"/>
  <c r="Z16" i="50" s="1"/>
  <c r="AA16" i="50" s="1"/>
  <c r="AH16" i="50"/>
  <c r="AB16" i="50"/>
  <c r="AD16" i="50" s="1"/>
  <c r="D9" i="50"/>
  <c r="Z8" i="50" s="1"/>
  <c r="AA8" i="50" s="1"/>
  <c r="AH12" i="50"/>
  <c r="AH8" i="50"/>
  <c r="Z10" i="50"/>
  <c r="P23" i="50"/>
  <c r="Z22" i="50" s="1"/>
  <c r="AH24" i="50"/>
  <c r="L25" i="50"/>
  <c r="D27" i="50"/>
  <c r="Z26" i="50" s="1"/>
  <c r="D13" i="50"/>
  <c r="AH20" i="50"/>
  <c r="L21" i="50"/>
  <c r="Z20" i="50" s="1"/>
  <c r="AA20" i="50" s="1"/>
  <c r="W6" i="54"/>
  <c r="W8" i="54"/>
  <c r="S10" i="54"/>
  <c r="D11" i="54"/>
  <c r="R10" i="54" s="1"/>
  <c r="X10" i="54"/>
  <c r="X6" i="54"/>
  <c r="X8" i="54"/>
  <c r="V8" i="51"/>
  <c r="V10" i="51"/>
  <c r="AF8" i="51"/>
  <c r="X8" i="51"/>
  <c r="Z8" i="51" s="1"/>
  <c r="AG8" i="51" s="1"/>
  <c r="D17" i="51"/>
  <c r="V16" i="51" s="1"/>
  <c r="W16" i="51" s="1"/>
  <c r="AD12" i="51"/>
  <c r="AF12" i="51" s="1"/>
  <c r="H15" i="51"/>
  <c r="V14" i="51" s="1"/>
  <c r="X18" i="51"/>
  <c r="D21" i="51"/>
  <c r="V20" i="51" s="1"/>
  <c r="Y22" i="51"/>
  <c r="X16" i="51"/>
  <c r="AD16" i="51"/>
  <c r="AF16" i="51" s="1"/>
  <c r="R10" i="52"/>
  <c r="X6" i="52"/>
  <c r="X8" i="52"/>
  <c r="Y8" i="52" s="1"/>
  <c r="S6" i="52"/>
  <c r="D7" i="52"/>
  <c r="R6" i="52" s="1"/>
  <c r="D9" i="52"/>
  <c r="X10" i="52"/>
  <c r="Y10" i="52" s="1"/>
  <c r="V10" i="49"/>
  <c r="V14" i="49"/>
  <c r="V20" i="49"/>
  <c r="V18" i="49"/>
  <c r="X16" i="49"/>
  <c r="Z16" i="49" s="1"/>
  <c r="AD16" i="49"/>
  <c r="X8" i="49"/>
  <c r="D17" i="49"/>
  <c r="X14" i="49"/>
  <c r="D13" i="49"/>
  <c r="L19" i="49"/>
  <c r="AD20" i="49"/>
  <c r="Y22" i="49"/>
  <c r="AE4" i="48"/>
  <c r="AD4" i="48"/>
  <c r="AF4" i="48" s="1"/>
  <c r="Z6" i="52" l="1"/>
  <c r="Y10" i="54"/>
  <c r="Y6" i="54"/>
  <c r="Z10" i="54"/>
  <c r="Z12" i="49"/>
  <c r="V22" i="49"/>
  <c r="AA20" i="49"/>
  <c r="AG16" i="49"/>
  <c r="AG20" i="49"/>
  <c r="AF20" i="49"/>
  <c r="V16" i="49"/>
  <c r="W16" i="49" s="1"/>
  <c r="Z8" i="49"/>
  <c r="AG8" i="49" s="1"/>
  <c r="AF16" i="49"/>
  <c r="AA20" i="51"/>
  <c r="AG20" i="51" s="1"/>
  <c r="W20" i="51"/>
  <c r="W8" i="51"/>
  <c r="AA16" i="51"/>
  <c r="AK12" i="50"/>
  <c r="Z24" i="50"/>
  <c r="AA24" i="50" s="1"/>
  <c r="AK24" i="50"/>
  <c r="AJ8" i="50"/>
  <c r="Z12" i="50"/>
  <c r="AA12" i="50" s="1"/>
  <c r="AJ24" i="50"/>
  <c r="AJ20" i="50"/>
  <c r="AK20" i="50"/>
  <c r="AK16" i="50"/>
  <c r="AJ16" i="50"/>
  <c r="AJ12" i="50"/>
  <c r="Y8" i="54"/>
  <c r="Z16" i="51"/>
  <c r="R8" i="52"/>
  <c r="W12" i="49"/>
  <c r="AG12" i="49"/>
  <c r="W20" i="49"/>
  <c r="O23" i="48"/>
  <c r="N23" i="48"/>
  <c r="K23" i="48"/>
  <c r="J23" i="48"/>
  <c r="G23" i="48"/>
  <c r="F23" i="48"/>
  <c r="C23" i="48"/>
  <c r="B23" i="48"/>
  <c r="Q22" i="48"/>
  <c r="P22" i="48"/>
  <c r="O22" i="48"/>
  <c r="N22" i="48"/>
  <c r="M22" i="48"/>
  <c r="L22" i="48"/>
  <c r="K22" i="48"/>
  <c r="J22" i="48"/>
  <c r="I22" i="48"/>
  <c r="H22" i="48"/>
  <c r="G22" i="48"/>
  <c r="F22" i="48"/>
  <c r="E22" i="48"/>
  <c r="D22" i="48"/>
  <c r="C22" i="48"/>
  <c r="B22" i="48"/>
  <c r="D23" i="48" s="1"/>
  <c r="O21" i="48"/>
  <c r="N21" i="48"/>
  <c r="K21" i="48"/>
  <c r="J21" i="48"/>
  <c r="G21" i="48"/>
  <c r="F21" i="48"/>
  <c r="C21" i="48"/>
  <c r="B21" i="48"/>
  <c r="Q20" i="48"/>
  <c r="P20" i="48"/>
  <c r="O20" i="48"/>
  <c r="N20" i="48"/>
  <c r="M20" i="48"/>
  <c r="L20" i="48"/>
  <c r="K20" i="48"/>
  <c r="J20" i="48"/>
  <c r="I20" i="48"/>
  <c r="H20" i="48"/>
  <c r="G20" i="48"/>
  <c r="F20" i="48"/>
  <c r="E20" i="48"/>
  <c r="D20" i="48"/>
  <c r="C20" i="48"/>
  <c r="B20" i="48"/>
  <c r="K19" i="48"/>
  <c r="J19" i="48"/>
  <c r="G19" i="48"/>
  <c r="F19" i="48"/>
  <c r="C19" i="48"/>
  <c r="B19" i="48"/>
  <c r="M18" i="48"/>
  <c r="L18" i="48"/>
  <c r="K18" i="48"/>
  <c r="J18" i="48"/>
  <c r="I18" i="48"/>
  <c r="H18" i="48"/>
  <c r="G18" i="48"/>
  <c r="F18" i="48"/>
  <c r="E18" i="48"/>
  <c r="D18" i="48"/>
  <c r="C18" i="48"/>
  <c r="B18" i="48"/>
  <c r="K17" i="48"/>
  <c r="J17" i="48"/>
  <c r="G17" i="48"/>
  <c r="F17" i="48"/>
  <c r="C17" i="48"/>
  <c r="B17" i="48"/>
  <c r="M16" i="48"/>
  <c r="L16" i="48"/>
  <c r="K16" i="48"/>
  <c r="J16" i="48"/>
  <c r="I16" i="48"/>
  <c r="H16" i="48"/>
  <c r="G16" i="48"/>
  <c r="F16" i="48"/>
  <c r="E16" i="48"/>
  <c r="D16" i="48"/>
  <c r="C16" i="48"/>
  <c r="B16" i="48"/>
  <c r="G15" i="48"/>
  <c r="F15" i="48"/>
  <c r="C15" i="48"/>
  <c r="B15" i="48"/>
  <c r="I14" i="48"/>
  <c r="H14" i="48"/>
  <c r="G14" i="48"/>
  <c r="F14" i="48"/>
  <c r="E14" i="48"/>
  <c r="D14" i="48"/>
  <c r="C14" i="48"/>
  <c r="B14" i="48"/>
  <c r="G13" i="48"/>
  <c r="F13" i="48"/>
  <c r="C13" i="48"/>
  <c r="B13" i="48"/>
  <c r="I12" i="48"/>
  <c r="H12" i="48"/>
  <c r="G12" i="48"/>
  <c r="F12" i="48"/>
  <c r="E12" i="48"/>
  <c r="D12" i="48"/>
  <c r="C12" i="48"/>
  <c r="B12" i="48"/>
  <c r="T11" i="48"/>
  <c r="C11" i="48"/>
  <c r="B11" i="48"/>
  <c r="E10" i="48"/>
  <c r="D10" i="48"/>
  <c r="C10" i="48"/>
  <c r="B10" i="48"/>
  <c r="T9" i="48"/>
  <c r="C9" i="48"/>
  <c r="B9" i="48"/>
  <c r="E8" i="48"/>
  <c r="Y8" i="48" s="1"/>
  <c r="D8" i="48"/>
  <c r="X8" i="48" s="1"/>
  <c r="C8" i="48"/>
  <c r="B8" i="48"/>
  <c r="T7" i="48"/>
  <c r="Y6" i="48"/>
  <c r="X6" i="48"/>
  <c r="T5" i="48"/>
  <c r="V4" i="48"/>
  <c r="Y4" i="48"/>
  <c r="AA4" i="48" s="1"/>
  <c r="X4" i="48"/>
  <c r="Z4" i="48" s="1"/>
  <c r="S27" i="47"/>
  <c r="R27" i="47"/>
  <c r="O27" i="47"/>
  <c r="N27" i="47"/>
  <c r="K27" i="47"/>
  <c r="L27" i="47" s="1"/>
  <c r="J27" i="47"/>
  <c r="G27" i="47"/>
  <c r="F27" i="47"/>
  <c r="C27" i="47"/>
  <c r="B27" i="47"/>
  <c r="AC26" i="47"/>
  <c r="U26" i="47"/>
  <c r="T26" i="47"/>
  <c r="S26" i="47"/>
  <c r="R26" i="47"/>
  <c r="T27" i="47" s="1"/>
  <c r="Q26" i="47"/>
  <c r="P26" i="47"/>
  <c r="P27" i="47" s="1"/>
  <c r="O26" i="47"/>
  <c r="N26" i="47"/>
  <c r="M26" i="47"/>
  <c r="L26" i="47"/>
  <c r="K26" i="47"/>
  <c r="J26" i="47"/>
  <c r="I26" i="47"/>
  <c r="H26" i="47"/>
  <c r="G26" i="47"/>
  <c r="F26" i="47"/>
  <c r="H27" i="47" s="1"/>
  <c r="E26" i="47"/>
  <c r="D26" i="47"/>
  <c r="C26" i="47"/>
  <c r="B26" i="47"/>
  <c r="D27" i="47" s="1"/>
  <c r="Z26" i="47" s="1"/>
  <c r="S25" i="47"/>
  <c r="R25" i="47"/>
  <c r="O25" i="47"/>
  <c r="N25" i="47"/>
  <c r="K25" i="47"/>
  <c r="J25" i="47"/>
  <c r="G25" i="47"/>
  <c r="F25" i="47"/>
  <c r="C25" i="47"/>
  <c r="B25" i="47"/>
  <c r="U24" i="47"/>
  <c r="T24" i="47"/>
  <c r="S24" i="47"/>
  <c r="R24" i="47"/>
  <c r="Q24" i="47"/>
  <c r="P24" i="47"/>
  <c r="O24" i="47"/>
  <c r="N24" i="47"/>
  <c r="M24" i="47"/>
  <c r="L24" i="47"/>
  <c r="K24" i="47"/>
  <c r="J24" i="47"/>
  <c r="I24" i="47"/>
  <c r="H24" i="47"/>
  <c r="G24" i="47"/>
  <c r="F24" i="47"/>
  <c r="E24" i="47"/>
  <c r="D24" i="47"/>
  <c r="C24" i="47"/>
  <c r="B24" i="47"/>
  <c r="X23" i="47"/>
  <c r="O23" i="47"/>
  <c r="N23" i="47"/>
  <c r="K23" i="47"/>
  <c r="J23" i="47"/>
  <c r="G23" i="47"/>
  <c r="F23" i="47"/>
  <c r="C23" i="47"/>
  <c r="B23" i="47"/>
  <c r="Q22" i="47"/>
  <c r="AC22" i="47" s="1"/>
  <c r="P22" i="47"/>
  <c r="O22" i="47"/>
  <c r="N22" i="47"/>
  <c r="P23" i="47" s="1"/>
  <c r="M22" i="47"/>
  <c r="L23" i="47" s="1"/>
  <c r="L22" i="47"/>
  <c r="K22" i="47"/>
  <c r="J22" i="47"/>
  <c r="I22" i="47"/>
  <c r="H22" i="47"/>
  <c r="G22" i="47"/>
  <c r="F22" i="47"/>
  <c r="H23" i="47" s="1"/>
  <c r="E22" i="47"/>
  <c r="D22" i="47"/>
  <c r="C22" i="47"/>
  <c r="B22" i="47"/>
  <c r="D23" i="47" s="1"/>
  <c r="X21" i="47"/>
  <c r="O21" i="47"/>
  <c r="N21" i="47"/>
  <c r="K21" i="47"/>
  <c r="J21" i="47"/>
  <c r="G21" i="47"/>
  <c r="F21" i="47"/>
  <c r="C21" i="47"/>
  <c r="B21" i="47"/>
  <c r="Q20" i="47"/>
  <c r="P20" i="47"/>
  <c r="O20" i="47"/>
  <c r="N20" i="47"/>
  <c r="M20" i="47"/>
  <c r="L20" i="47"/>
  <c r="K20" i="47"/>
  <c r="J20" i="47"/>
  <c r="I20" i="47"/>
  <c r="H20" i="47"/>
  <c r="G20" i="47"/>
  <c r="F20" i="47"/>
  <c r="E20" i="47"/>
  <c r="D20" i="47"/>
  <c r="C20" i="47"/>
  <c r="B20" i="47"/>
  <c r="X19" i="47"/>
  <c r="T19" i="47"/>
  <c r="K19" i="47"/>
  <c r="J19" i="47"/>
  <c r="G19" i="47"/>
  <c r="F19" i="47"/>
  <c r="C19" i="47"/>
  <c r="B19" i="47"/>
  <c r="M18" i="47"/>
  <c r="L18" i="47"/>
  <c r="K18" i="47"/>
  <c r="AC18" i="47" s="1"/>
  <c r="J18" i="47"/>
  <c r="I18" i="47"/>
  <c r="H18" i="47"/>
  <c r="G18" i="47"/>
  <c r="F18" i="47"/>
  <c r="H19" i="47" s="1"/>
  <c r="E18" i="47"/>
  <c r="D18" i="47"/>
  <c r="C18" i="47"/>
  <c r="B18" i="47"/>
  <c r="D19" i="47" s="1"/>
  <c r="X17" i="47"/>
  <c r="T17" i="47"/>
  <c r="K17" i="47"/>
  <c r="J17" i="47"/>
  <c r="G17" i="47"/>
  <c r="F17" i="47"/>
  <c r="C17" i="47"/>
  <c r="B17" i="47"/>
  <c r="M16" i="47"/>
  <c r="L16" i="47"/>
  <c r="K16" i="47"/>
  <c r="J16" i="47"/>
  <c r="I16" i="47"/>
  <c r="H16" i="47"/>
  <c r="G16" i="47"/>
  <c r="F16" i="47"/>
  <c r="E16" i="47"/>
  <c r="D16" i="47"/>
  <c r="C16" i="47"/>
  <c r="B16" i="47"/>
  <c r="X15" i="47"/>
  <c r="T15" i="47"/>
  <c r="P15" i="47"/>
  <c r="G15" i="47"/>
  <c r="F15" i="47"/>
  <c r="D15" i="47"/>
  <c r="C15" i="47"/>
  <c r="B15" i="47"/>
  <c r="AB14" i="47"/>
  <c r="I14" i="47"/>
  <c r="H14" i="47"/>
  <c r="G14" i="47"/>
  <c r="F14" i="47"/>
  <c r="H15" i="47" s="1"/>
  <c r="E14" i="47"/>
  <c r="D14" i="47"/>
  <c r="C14" i="47"/>
  <c r="B14" i="47"/>
  <c r="X13" i="47"/>
  <c r="T13" i="47"/>
  <c r="P13" i="47"/>
  <c r="G13" i="47"/>
  <c r="F13" i="47"/>
  <c r="C13" i="47"/>
  <c r="B13" i="47"/>
  <c r="I12" i="47"/>
  <c r="H12" i="47"/>
  <c r="G12" i="47"/>
  <c r="F12" i="47"/>
  <c r="E12" i="47"/>
  <c r="D12" i="47"/>
  <c r="C12" i="47"/>
  <c r="B12" i="47"/>
  <c r="X11" i="47"/>
  <c r="T11" i="47"/>
  <c r="P11" i="47"/>
  <c r="L11" i="47"/>
  <c r="C11" i="47"/>
  <c r="B11" i="47"/>
  <c r="AC10" i="47"/>
  <c r="E10" i="47"/>
  <c r="D10" i="47"/>
  <c r="AB10" i="47" s="1"/>
  <c r="C10" i="47"/>
  <c r="B10" i="47"/>
  <c r="X9" i="47"/>
  <c r="T9" i="47"/>
  <c r="P9" i="47"/>
  <c r="L9" i="47"/>
  <c r="C9" i="47"/>
  <c r="B9" i="47"/>
  <c r="E8" i="47"/>
  <c r="D8" i="47"/>
  <c r="C8" i="47"/>
  <c r="B8" i="47"/>
  <c r="X7" i="47"/>
  <c r="T7" i="47"/>
  <c r="P7" i="47"/>
  <c r="L7" i="47"/>
  <c r="H7" i="47"/>
  <c r="Z6" i="47" s="1"/>
  <c r="AC6" i="47"/>
  <c r="AB6" i="47"/>
  <c r="X5" i="47"/>
  <c r="T5" i="47"/>
  <c r="P5" i="47"/>
  <c r="L5" i="47"/>
  <c r="H5" i="47"/>
  <c r="AI4" i="47"/>
  <c r="AH4" i="47"/>
  <c r="AC4" i="47"/>
  <c r="AE4" i="47" s="1"/>
  <c r="AB4" i="47"/>
  <c r="AD4" i="47" s="1"/>
  <c r="S27" i="46"/>
  <c r="R27" i="46"/>
  <c r="O27" i="46"/>
  <c r="N27" i="46"/>
  <c r="K27" i="46"/>
  <c r="J27" i="46"/>
  <c r="G27" i="46"/>
  <c r="F27" i="46"/>
  <c r="C27" i="46"/>
  <c r="B27" i="46"/>
  <c r="U26" i="46"/>
  <c r="T26" i="46"/>
  <c r="S26" i="46"/>
  <c r="R26" i="46"/>
  <c r="T27" i="46" s="1"/>
  <c r="Q26" i="46"/>
  <c r="P26" i="46"/>
  <c r="O26" i="46"/>
  <c r="N26" i="46"/>
  <c r="M26" i="46"/>
  <c r="L26" i="46"/>
  <c r="K26" i="46"/>
  <c r="J26" i="46"/>
  <c r="I26" i="46"/>
  <c r="H26" i="46"/>
  <c r="G26" i="46"/>
  <c r="F26" i="46"/>
  <c r="E26" i="46"/>
  <c r="D26" i="46"/>
  <c r="C26" i="46"/>
  <c r="B26" i="46"/>
  <c r="D27" i="46" s="1"/>
  <c r="S25" i="46"/>
  <c r="R25" i="46"/>
  <c r="O25" i="46"/>
  <c r="N25" i="46"/>
  <c r="K25" i="46"/>
  <c r="J25" i="46"/>
  <c r="G25" i="46"/>
  <c r="F25" i="46"/>
  <c r="C25" i="46"/>
  <c r="B25" i="46"/>
  <c r="U24" i="46"/>
  <c r="T24" i="46"/>
  <c r="S24" i="46"/>
  <c r="R24" i="46"/>
  <c r="Q24" i="46"/>
  <c r="P24" i="46"/>
  <c r="O24" i="46"/>
  <c r="N24" i="46"/>
  <c r="M24" i="46"/>
  <c r="L24" i="46"/>
  <c r="K24" i="46"/>
  <c r="J24" i="46"/>
  <c r="I24" i="46"/>
  <c r="H24" i="46"/>
  <c r="G24" i="46"/>
  <c r="F24" i="46"/>
  <c r="E24" i="46"/>
  <c r="D24" i="46"/>
  <c r="C24" i="46"/>
  <c r="B24" i="46"/>
  <c r="C23" i="46"/>
  <c r="B23" i="46"/>
  <c r="E22" i="46"/>
  <c r="D22" i="46"/>
  <c r="C22" i="46"/>
  <c r="B22" i="46"/>
  <c r="C21" i="46"/>
  <c r="B21" i="46"/>
  <c r="E20" i="46"/>
  <c r="D20" i="46"/>
  <c r="C20" i="46"/>
  <c r="AC20" i="46" s="1"/>
  <c r="B20" i="46"/>
  <c r="D21" i="46" s="1"/>
  <c r="C19" i="46"/>
  <c r="B19" i="46"/>
  <c r="E18" i="46"/>
  <c r="D18" i="46"/>
  <c r="C18" i="46"/>
  <c r="B18" i="46"/>
  <c r="C17" i="46"/>
  <c r="B17" i="46"/>
  <c r="E16" i="46"/>
  <c r="D16" i="46"/>
  <c r="C16" i="46"/>
  <c r="B16" i="46"/>
  <c r="D17" i="46" s="1"/>
  <c r="C15" i="46"/>
  <c r="B15" i="46"/>
  <c r="E14" i="46"/>
  <c r="D14" i="46"/>
  <c r="C14" i="46"/>
  <c r="B14" i="46"/>
  <c r="C13" i="46"/>
  <c r="B13" i="46"/>
  <c r="E12" i="46"/>
  <c r="D12" i="46"/>
  <c r="AB12" i="46" s="1"/>
  <c r="C12" i="46"/>
  <c r="B12" i="46"/>
  <c r="C11" i="46"/>
  <c r="B11" i="46"/>
  <c r="AC10" i="46"/>
  <c r="E10" i="46"/>
  <c r="D10" i="46"/>
  <c r="C10" i="46"/>
  <c r="B10" i="46"/>
  <c r="D11" i="46" s="1"/>
  <c r="C9" i="46"/>
  <c r="B9" i="46"/>
  <c r="E8" i="46"/>
  <c r="D8" i="46"/>
  <c r="AB8" i="46" s="1"/>
  <c r="C8" i="46"/>
  <c r="B8" i="46"/>
  <c r="AC6" i="46"/>
  <c r="AB6" i="46"/>
  <c r="AI4" i="46"/>
  <c r="AH4" i="46"/>
  <c r="AJ4" i="46" s="1"/>
  <c r="AC4" i="46"/>
  <c r="AB4" i="46"/>
  <c r="AD8" i="46" l="1"/>
  <c r="AB20" i="46"/>
  <c r="AB10" i="46"/>
  <c r="AB14" i="46"/>
  <c r="D19" i="46"/>
  <c r="Z18" i="46" s="1"/>
  <c r="AB24" i="46"/>
  <c r="H25" i="46"/>
  <c r="L25" i="46"/>
  <c r="P25" i="46"/>
  <c r="T25" i="46"/>
  <c r="P27" i="46"/>
  <c r="AC26" i="46"/>
  <c r="L27" i="46"/>
  <c r="L21" i="48"/>
  <c r="P21" i="48"/>
  <c r="P23" i="48"/>
  <c r="AE12" i="48"/>
  <c r="AD12" i="48"/>
  <c r="AF12" i="48" s="1"/>
  <c r="AD16" i="48"/>
  <c r="AE16" i="48"/>
  <c r="AE8" i="48"/>
  <c r="AD8" i="48"/>
  <c r="AF8" i="48" s="1"/>
  <c r="Y10" i="48"/>
  <c r="AA8" i="48" s="1"/>
  <c r="D21" i="48"/>
  <c r="AE20" i="48"/>
  <c r="AD20" i="48"/>
  <c r="AF20" i="48" s="1"/>
  <c r="H21" i="48"/>
  <c r="V20" i="48" s="1"/>
  <c r="H23" i="48"/>
  <c r="AG4" i="48"/>
  <c r="X10" i="48"/>
  <c r="H19" i="48"/>
  <c r="X18" i="48"/>
  <c r="AG16" i="51"/>
  <c r="T25" i="47"/>
  <c r="AB24" i="47"/>
  <c r="P25" i="47"/>
  <c r="L25" i="47"/>
  <c r="AB20" i="47"/>
  <c r="AD20" i="47" s="1"/>
  <c r="AC24" i="47"/>
  <c r="AE24" i="47" s="1"/>
  <c r="H25" i="47"/>
  <c r="AI24" i="47"/>
  <c r="AH20" i="47"/>
  <c r="H21" i="47"/>
  <c r="H13" i="47"/>
  <c r="D17" i="47"/>
  <c r="AB16" i="47"/>
  <c r="AC16" i="47"/>
  <c r="AE16" i="47" s="1"/>
  <c r="AB12" i="47"/>
  <c r="AD12" i="47" s="1"/>
  <c r="AC12" i="47"/>
  <c r="AI8" i="47"/>
  <c r="AJ4" i="47"/>
  <c r="AB8" i="47"/>
  <c r="AD8" i="47" s="1"/>
  <c r="AC8" i="47"/>
  <c r="AE8" i="47" s="1"/>
  <c r="Z4" i="47"/>
  <c r="AA4" i="47" s="1"/>
  <c r="Z8" i="48"/>
  <c r="Y12" i="48"/>
  <c r="D13" i="48"/>
  <c r="H13" i="48"/>
  <c r="V12" i="48" s="1"/>
  <c r="D17" i="48"/>
  <c r="H17" i="48"/>
  <c r="X16" i="48"/>
  <c r="D19" i="48"/>
  <c r="Y18" i="48"/>
  <c r="L19" i="48"/>
  <c r="V6" i="48"/>
  <c r="W4" i="48" s="1"/>
  <c r="D9" i="48"/>
  <c r="V8" i="48" s="1"/>
  <c r="Y14" i="48"/>
  <c r="AA12" i="48" s="1"/>
  <c r="Y16" i="48"/>
  <c r="X20" i="48"/>
  <c r="X12" i="48"/>
  <c r="D15" i="48"/>
  <c r="X14" i="48"/>
  <c r="Y20" i="48"/>
  <c r="L23" i="48"/>
  <c r="Y22" i="48"/>
  <c r="V18" i="48"/>
  <c r="D11" i="48"/>
  <c r="V10" i="48" s="1"/>
  <c r="H15" i="48"/>
  <c r="L17" i="48"/>
  <c r="X22" i="48"/>
  <c r="Z20" i="48" s="1"/>
  <c r="L19" i="47"/>
  <c r="Z18" i="47" s="1"/>
  <c r="AB18" i="47"/>
  <c r="AI20" i="47"/>
  <c r="L21" i="47"/>
  <c r="AI12" i="47"/>
  <c r="AH12" i="47"/>
  <c r="AC14" i="47"/>
  <c r="AC20" i="47"/>
  <c r="AE20" i="47" s="1"/>
  <c r="Z22" i="47"/>
  <c r="AK4" i="47"/>
  <c r="AH8" i="47"/>
  <c r="D11" i="47"/>
  <c r="Z10" i="47"/>
  <c r="D13" i="47"/>
  <c r="Z14" i="47"/>
  <c r="AI16" i="47"/>
  <c r="L17" i="47"/>
  <c r="AH16" i="47"/>
  <c r="H17" i="47"/>
  <c r="D21" i="47"/>
  <c r="P21" i="47"/>
  <c r="D9" i="47"/>
  <c r="Z8" i="47" s="1"/>
  <c r="AA8" i="47" s="1"/>
  <c r="D25" i="47"/>
  <c r="AB22" i="47"/>
  <c r="AH24" i="47"/>
  <c r="AB26" i="47"/>
  <c r="H27" i="46"/>
  <c r="AC24" i="46"/>
  <c r="AE24" i="46" s="1"/>
  <c r="Z20" i="46"/>
  <c r="AC22" i="46"/>
  <c r="AE20" i="46" s="1"/>
  <c r="D23" i="46"/>
  <c r="Z22" i="46" s="1"/>
  <c r="AB16" i="46"/>
  <c r="Z6" i="46"/>
  <c r="AD4" i="46"/>
  <c r="AI16" i="46"/>
  <c r="AC16" i="46"/>
  <c r="AC18" i="46"/>
  <c r="AD12" i="46"/>
  <c r="AC12" i="46"/>
  <c r="AE4" i="46"/>
  <c r="AI12" i="46"/>
  <c r="Z12" i="46"/>
  <c r="D15" i="46"/>
  <c r="Z14" i="46" s="1"/>
  <c r="AC14" i="46"/>
  <c r="AI8" i="46"/>
  <c r="AH8" i="46"/>
  <c r="Z4" i="46"/>
  <c r="Z10" i="46"/>
  <c r="Z26" i="46"/>
  <c r="AI24" i="46"/>
  <c r="AI20" i="46"/>
  <c r="D25" i="46"/>
  <c r="AB22" i="46"/>
  <c r="AD20" i="46" s="1"/>
  <c r="AC8" i="46"/>
  <c r="AE8" i="46" s="1"/>
  <c r="D13" i="46"/>
  <c r="AH20" i="46"/>
  <c r="AJ20" i="46" s="1"/>
  <c r="D9" i="46"/>
  <c r="Z8" i="46" s="1"/>
  <c r="AH16" i="46"/>
  <c r="Z16" i="46"/>
  <c r="AB18" i="46"/>
  <c r="AH12" i="46"/>
  <c r="AH24" i="46"/>
  <c r="AJ24" i="46" s="1"/>
  <c r="AB26" i="46"/>
  <c r="AD24" i="46" s="1"/>
  <c r="O23" i="45"/>
  <c r="N23" i="45"/>
  <c r="K23" i="45"/>
  <c r="J23" i="45"/>
  <c r="G23" i="45"/>
  <c r="F23" i="45"/>
  <c r="C23" i="45"/>
  <c r="B23" i="45"/>
  <c r="Q22" i="45"/>
  <c r="P22" i="45"/>
  <c r="O22" i="45"/>
  <c r="N22" i="45"/>
  <c r="M22" i="45"/>
  <c r="L23" i="45" s="1"/>
  <c r="L22" i="45"/>
  <c r="K22" i="45"/>
  <c r="J22" i="45"/>
  <c r="I22" i="45"/>
  <c r="H22" i="45"/>
  <c r="G22" i="45"/>
  <c r="F22" i="45"/>
  <c r="H23" i="45" s="1"/>
  <c r="E22" i="45"/>
  <c r="D22" i="45"/>
  <c r="C22" i="45"/>
  <c r="B22" i="45"/>
  <c r="D23" i="45" s="1"/>
  <c r="O21" i="45"/>
  <c r="N21" i="45"/>
  <c r="K21" i="45"/>
  <c r="J21" i="45"/>
  <c r="G21" i="45"/>
  <c r="F21" i="45"/>
  <c r="C21" i="45"/>
  <c r="B21" i="45"/>
  <c r="Q20" i="45"/>
  <c r="P20" i="45"/>
  <c r="O20" i="45"/>
  <c r="N20" i="45"/>
  <c r="M20" i="45"/>
  <c r="L20" i="45"/>
  <c r="K20" i="45"/>
  <c r="J20" i="45"/>
  <c r="I20" i="45"/>
  <c r="H20" i="45"/>
  <c r="G20" i="45"/>
  <c r="F20" i="45"/>
  <c r="E20" i="45"/>
  <c r="D20" i="45"/>
  <c r="C20" i="45"/>
  <c r="B20" i="45"/>
  <c r="D21" i="45" s="1"/>
  <c r="T19" i="45"/>
  <c r="K19" i="45"/>
  <c r="J19" i="45"/>
  <c r="G19" i="45"/>
  <c r="F19" i="45"/>
  <c r="C19" i="45"/>
  <c r="B19" i="45"/>
  <c r="M18" i="45"/>
  <c r="Y18" i="45" s="1"/>
  <c r="L18" i="45"/>
  <c r="K18" i="45"/>
  <c r="J18" i="45"/>
  <c r="I18" i="45"/>
  <c r="H18" i="45"/>
  <c r="G18" i="45"/>
  <c r="F18" i="45"/>
  <c r="H19" i="45" s="1"/>
  <c r="E18" i="45"/>
  <c r="D18" i="45"/>
  <c r="C18" i="45"/>
  <c r="B18" i="45"/>
  <c r="D19" i="45" s="1"/>
  <c r="T17" i="45"/>
  <c r="K17" i="45"/>
  <c r="J17" i="45"/>
  <c r="G17" i="45"/>
  <c r="F17" i="45"/>
  <c r="C17" i="45"/>
  <c r="B17" i="45"/>
  <c r="M16" i="45"/>
  <c r="L16" i="45"/>
  <c r="L17" i="45" s="1"/>
  <c r="K16" i="45"/>
  <c r="J16" i="45"/>
  <c r="I16" i="45"/>
  <c r="H16" i="45"/>
  <c r="G16" i="45"/>
  <c r="F16" i="45"/>
  <c r="E16" i="45"/>
  <c r="D16" i="45"/>
  <c r="C16" i="45"/>
  <c r="B16" i="45"/>
  <c r="T15" i="45"/>
  <c r="G15" i="45"/>
  <c r="F15" i="45"/>
  <c r="C15" i="45"/>
  <c r="B15" i="45"/>
  <c r="I14" i="45"/>
  <c r="H14" i="45"/>
  <c r="X14" i="45" s="1"/>
  <c r="G14" i="45"/>
  <c r="F14" i="45"/>
  <c r="E14" i="45"/>
  <c r="D14" i="45"/>
  <c r="C14" i="45"/>
  <c r="B14" i="45"/>
  <c r="T13" i="45"/>
  <c r="G13" i="45"/>
  <c r="F13" i="45"/>
  <c r="C13" i="45"/>
  <c r="B13" i="45"/>
  <c r="I12" i="45"/>
  <c r="H12" i="45"/>
  <c r="G12" i="45"/>
  <c r="F12" i="45"/>
  <c r="E12" i="45"/>
  <c r="D12" i="45"/>
  <c r="C12" i="45"/>
  <c r="B12" i="45"/>
  <c r="AD12" i="45" s="1"/>
  <c r="C11" i="45"/>
  <c r="B11" i="45"/>
  <c r="E10" i="45"/>
  <c r="D10" i="45"/>
  <c r="C10" i="45"/>
  <c r="B10" i="45"/>
  <c r="C9" i="45"/>
  <c r="B9" i="45"/>
  <c r="E8" i="45"/>
  <c r="D8" i="45"/>
  <c r="C8" i="45"/>
  <c r="B8" i="45"/>
  <c r="AE8" i="45" s="1"/>
  <c r="V6" i="45"/>
  <c r="Y6" i="45"/>
  <c r="X6" i="45"/>
  <c r="V4" i="45"/>
  <c r="AE4" i="45"/>
  <c r="AD4" i="45"/>
  <c r="AF4" i="45" s="1"/>
  <c r="Y4" i="45"/>
  <c r="AA4" i="45" s="1"/>
  <c r="X4" i="45"/>
  <c r="K11" i="41"/>
  <c r="J11" i="41"/>
  <c r="G11" i="41"/>
  <c r="F11" i="41"/>
  <c r="C11" i="41"/>
  <c r="B11" i="41"/>
  <c r="M10" i="41"/>
  <c r="L10" i="41"/>
  <c r="K10" i="41"/>
  <c r="J10" i="41"/>
  <c r="I10" i="41"/>
  <c r="H10" i="41"/>
  <c r="G10" i="41"/>
  <c r="F10" i="41"/>
  <c r="E10" i="41"/>
  <c r="D10" i="41"/>
  <c r="C10" i="41"/>
  <c r="B10" i="41"/>
  <c r="P9" i="41"/>
  <c r="G9" i="41"/>
  <c r="F9" i="41"/>
  <c r="C9" i="41"/>
  <c r="B9" i="41"/>
  <c r="I8" i="41"/>
  <c r="H8" i="41"/>
  <c r="G8" i="41"/>
  <c r="F8" i="41"/>
  <c r="E8" i="41"/>
  <c r="D8" i="41"/>
  <c r="C8" i="41"/>
  <c r="B8" i="41"/>
  <c r="P7" i="41"/>
  <c r="L7" i="41"/>
  <c r="C7" i="41"/>
  <c r="B7" i="41"/>
  <c r="T6" i="41"/>
  <c r="E6" i="41"/>
  <c r="D6" i="41"/>
  <c r="C6" i="41"/>
  <c r="B6" i="41"/>
  <c r="D7" i="41" s="1"/>
  <c r="P5" i="41"/>
  <c r="L5" i="41"/>
  <c r="H5" i="41"/>
  <c r="X4" i="41"/>
  <c r="W4" i="41"/>
  <c r="T4" i="41"/>
  <c r="S4" i="41"/>
  <c r="L11" i="39"/>
  <c r="K11" i="39"/>
  <c r="J11" i="39"/>
  <c r="G11" i="39"/>
  <c r="F11" i="39"/>
  <c r="C11" i="39"/>
  <c r="B11" i="39"/>
  <c r="T10" i="39"/>
  <c r="M10" i="39"/>
  <c r="L10" i="39"/>
  <c r="K10" i="39"/>
  <c r="J10" i="39"/>
  <c r="S10" i="39" s="1"/>
  <c r="Z10" i="39" s="1"/>
  <c r="I10" i="39"/>
  <c r="H10" i="39"/>
  <c r="G10" i="39"/>
  <c r="F10" i="39"/>
  <c r="H11" i="39" s="1"/>
  <c r="E10" i="39"/>
  <c r="D10" i="39"/>
  <c r="W10" i="39" s="1"/>
  <c r="C10" i="39"/>
  <c r="B10" i="39"/>
  <c r="D11" i="39" s="1"/>
  <c r="P9" i="39"/>
  <c r="G9" i="39"/>
  <c r="F9" i="39"/>
  <c r="C9" i="39"/>
  <c r="B9" i="39"/>
  <c r="I8" i="39"/>
  <c r="H8" i="39"/>
  <c r="G8" i="39"/>
  <c r="F8" i="39"/>
  <c r="E8" i="39"/>
  <c r="D8" i="39"/>
  <c r="C8" i="39"/>
  <c r="B8" i="39"/>
  <c r="P7" i="39"/>
  <c r="L7" i="39"/>
  <c r="C7" i="39"/>
  <c r="B7" i="39"/>
  <c r="E6" i="39"/>
  <c r="D6" i="39"/>
  <c r="C6" i="39"/>
  <c r="B6" i="39"/>
  <c r="P5" i="39"/>
  <c r="L5" i="39"/>
  <c r="R4" i="39"/>
  <c r="X4" i="39"/>
  <c r="W4" i="39"/>
  <c r="Y4" i="39" s="1"/>
  <c r="T4" i="39"/>
  <c r="S4" i="39"/>
  <c r="K11" i="38"/>
  <c r="J11" i="38"/>
  <c r="G11" i="38"/>
  <c r="F11" i="38"/>
  <c r="C11" i="38"/>
  <c r="B11" i="38"/>
  <c r="M10" i="38"/>
  <c r="L10" i="38"/>
  <c r="K10" i="38"/>
  <c r="J10" i="38"/>
  <c r="L11" i="38" s="1"/>
  <c r="I10" i="38"/>
  <c r="H10" i="38"/>
  <c r="G10" i="38"/>
  <c r="F10" i="38"/>
  <c r="H11" i="38" s="1"/>
  <c r="E10" i="38"/>
  <c r="D10" i="38"/>
  <c r="C10" i="38"/>
  <c r="B10" i="38"/>
  <c r="W10" i="38" s="1"/>
  <c r="P9" i="38"/>
  <c r="G9" i="38"/>
  <c r="F9" i="38"/>
  <c r="C9" i="38"/>
  <c r="T8" i="38" s="1"/>
  <c r="B9" i="38"/>
  <c r="I8" i="38"/>
  <c r="H8" i="38"/>
  <c r="G8" i="38"/>
  <c r="F8" i="38"/>
  <c r="E8" i="38"/>
  <c r="D8" i="38"/>
  <c r="W8" i="38" s="1"/>
  <c r="C8" i="38"/>
  <c r="B8" i="38"/>
  <c r="C7" i="38"/>
  <c r="B7" i="38"/>
  <c r="E6" i="38"/>
  <c r="T6" i="38" s="1"/>
  <c r="D6" i="38"/>
  <c r="C6" i="38"/>
  <c r="B6" i="38"/>
  <c r="X4" i="38"/>
  <c r="Y4" i="38" s="1"/>
  <c r="W4" i="38"/>
  <c r="T4" i="38"/>
  <c r="S4" i="38"/>
  <c r="R4" i="38"/>
  <c r="K11" i="35"/>
  <c r="J11" i="35"/>
  <c r="G11" i="35"/>
  <c r="F11" i="35"/>
  <c r="C11" i="35"/>
  <c r="B11" i="35"/>
  <c r="M10" i="35"/>
  <c r="L10" i="35"/>
  <c r="K10" i="35"/>
  <c r="J10" i="35"/>
  <c r="L11" i="35" s="1"/>
  <c r="I10" i="35"/>
  <c r="H10" i="35"/>
  <c r="G10" i="35"/>
  <c r="F10" i="35"/>
  <c r="H11" i="35" s="1"/>
  <c r="E10" i="35"/>
  <c r="D10" i="35"/>
  <c r="C10" i="35"/>
  <c r="B10" i="35"/>
  <c r="W10" i="35" s="1"/>
  <c r="P9" i="35"/>
  <c r="G9" i="35"/>
  <c r="F9" i="35"/>
  <c r="C9" i="35"/>
  <c r="B9" i="35"/>
  <c r="I8" i="35"/>
  <c r="T8" i="35" s="1"/>
  <c r="H8" i="35"/>
  <c r="G8" i="35"/>
  <c r="F8" i="35"/>
  <c r="E8" i="35"/>
  <c r="D8" i="35"/>
  <c r="W8" i="35" s="1"/>
  <c r="C8" i="35"/>
  <c r="B8" i="35"/>
  <c r="P7" i="35"/>
  <c r="C7" i="35"/>
  <c r="B7" i="35"/>
  <c r="E6" i="35"/>
  <c r="T6" i="35" s="1"/>
  <c r="D6" i="35"/>
  <c r="S6" i="35" s="1"/>
  <c r="C6" i="35"/>
  <c r="B6" i="35"/>
  <c r="P5" i="35"/>
  <c r="X4" i="35"/>
  <c r="Y4" i="35" s="1"/>
  <c r="W4" i="35"/>
  <c r="T4" i="35"/>
  <c r="S4" i="35"/>
  <c r="Z4" i="35" s="1"/>
  <c r="R4" i="35"/>
  <c r="AD24" i="47" l="1"/>
  <c r="AK24" i="47" s="1"/>
  <c r="H11" i="41"/>
  <c r="S8" i="41"/>
  <c r="Z8" i="41" s="1"/>
  <c r="T8" i="41"/>
  <c r="D9" i="41"/>
  <c r="S6" i="41"/>
  <c r="Z6" i="41" s="1"/>
  <c r="R4" i="41"/>
  <c r="L11" i="41"/>
  <c r="Z4" i="41"/>
  <c r="W10" i="41"/>
  <c r="Y4" i="41"/>
  <c r="T10" i="41"/>
  <c r="W8" i="41"/>
  <c r="H9" i="41"/>
  <c r="AA20" i="46"/>
  <c r="AD16" i="46"/>
  <c r="Z24" i="46"/>
  <c r="AK24" i="46"/>
  <c r="AJ16" i="46"/>
  <c r="AK8" i="46"/>
  <c r="P23" i="45"/>
  <c r="V22" i="45" s="1"/>
  <c r="L21" i="45"/>
  <c r="P21" i="45"/>
  <c r="L19" i="45"/>
  <c r="V18" i="45" s="1"/>
  <c r="AF12" i="45"/>
  <c r="Y16" i="45"/>
  <c r="AA16" i="45" s="1"/>
  <c r="H17" i="45"/>
  <c r="D17" i="45"/>
  <c r="AE16" i="45"/>
  <c r="AF16" i="45" s="1"/>
  <c r="AE20" i="45"/>
  <c r="X8" i="45"/>
  <c r="D11" i="45"/>
  <c r="V10" i="45" s="1"/>
  <c r="X12" i="45"/>
  <c r="Z12" i="45" s="1"/>
  <c r="H15" i="45"/>
  <c r="X20" i="45"/>
  <c r="H21" i="45"/>
  <c r="Z4" i="45"/>
  <c r="AG4" i="45" s="1"/>
  <c r="Y8" i="45"/>
  <c r="Y10" i="45"/>
  <c r="AE12" i="45"/>
  <c r="H13" i="45"/>
  <c r="V12" i="45" s="1"/>
  <c r="W12" i="45" s="1"/>
  <c r="D15" i="45"/>
  <c r="Y14" i="45"/>
  <c r="AD16" i="45"/>
  <c r="X18" i="45"/>
  <c r="Y20" i="45"/>
  <c r="Y22" i="45"/>
  <c r="AA16" i="48"/>
  <c r="AG8" i="48"/>
  <c r="AF16" i="48"/>
  <c r="V16" i="48"/>
  <c r="V22" i="48"/>
  <c r="Z12" i="48"/>
  <c r="AG12" i="48" s="1"/>
  <c r="V14" i="48"/>
  <c r="W12" i="48" s="1"/>
  <c r="AA20" i="48"/>
  <c r="AG20" i="48" s="1"/>
  <c r="Z16" i="48"/>
  <c r="AG16" i="48" s="1"/>
  <c r="Z6" i="35"/>
  <c r="S8" i="35"/>
  <c r="Z8" i="35" s="1"/>
  <c r="T10" i="35"/>
  <c r="D7" i="35"/>
  <c r="R6" i="35" s="1"/>
  <c r="D9" i="35"/>
  <c r="H9" i="35"/>
  <c r="AD16" i="47"/>
  <c r="AJ24" i="47"/>
  <c r="AJ20" i="47"/>
  <c r="Z16" i="47"/>
  <c r="AA16" i="47" s="1"/>
  <c r="Z24" i="47"/>
  <c r="AA24" i="47" s="1"/>
  <c r="AJ8" i="47"/>
  <c r="AE12" i="47"/>
  <c r="AK12" i="47" s="1"/>
  <c r="Z12" i="47"/>
  <c r="AA12" i="47" s="1"/>
  <c r="Z20" i="47"/>
  <c r="AA20" i="47" s="1"/>
  <c r="AK20" i="47"/>
  <c r="AJ16" i="47"/>
  <c r="AK16" i="47"/>
  <c r="AJ12" i="47"/>
  <c r="AK8" i="47"/>
  <c r="W6" i="39"/>
  <c r="W8" i="39"/>
  <c r="S8" i="39"/>
  <c r="T6" i="39"/>
  <c r="T8" i="39"/>
  <c r="Z4" i="39"/>
  <c r="D9" i="38"/>
  <c r="H9" i="38"/>
  <c r="Z4" i="38"/>
  <c r="D7" i="38"/>
  <c r="R6" i="38" s="1"/>
  <c r="S8" i="38"/>
  <c r="Z8" i="38" s="1"/>
  <c r="S6" i="38"/>
  <c r="Z6" i="38" s="1"/>
  <c r="T10" i="38"/>
  <c r="W16" i="48"/>
  <c r="W8" i="48"/>
  <c r="W20" i="48"/>
  <c r="AA8" i="46"/>
  <c r="AE12" i="46"/>
  <c r="AA16" i="46"/>
  <c r="AK20" i="46"/>
  <c r="AA4" i="46"/>
  <c r="AA12" i="46"/>
  <c r="AK4" i="46"/>
  <c r="AJ8" i="46"/>
  <c r="AE16" i="46"/>
  <c r="AK16" i="46" s="1"/>
  <c r="AK12" i="46"/>
  <c r="AJ12" i="46"/>
  <c r="AA24" i="46"/>
  <c r="AA8" i="45"/>
  <c r="V20" i="45"/>
  <c r="W4" i="45"/>
  <c r="V14" i="45"/>
  <c r="D9" i="45"/>
  <c r="V8" i="45" s="1"/>
  <c r="W8" i="45" s="1"/>
  <c r="Y12" i="45"/>
  <c r="X16" i="45"/>
  <c r="X10" i="45"/>
  <c r="Z8" i="45" s="1"/>
  <c r="AG8" i="45" s="1"/>
  <c r="D13" i="45"/>
  <c r="AD20" i="45"/>
  <c r="AF20" i="45" s="1"/>
  <c r="AD8" i="45"/>
  <c r="AF8" i="45" s="1"/>
  <c r="X22" i="45"/>
  <c r="R6" i="41"/>
  <c r="X10" i="41"/>
  <c r="W6" i="41"/>
  <c r="S10" i="41"/>
  <c r="D11" i="41"/>
  <c r="X6" i="41"/>
  <c r="X8" i="41"/>
  <c r="R10" i="39"/>
  <c r="Y8" i="39"/>
  <c r="Z8" i="39"/>
  <c r="X6" i="39"/>
  <c r="Y6" i="39" s="1"/>
  <c r="X8" i="39"/>
  <c r="H9" i="39"/>
  <c r="R8" i="39" s="1"/>
  <c r="S6" i="39"/>
  <c r="Z6" i="39" s="1"/>
  <c r="D7" i="39"/>
  <c r="R6" i="39" s="1"/>
  <c r="D9" i="39"/>
  <c r="X10" i="39"/>
  <c r="Y10" i="39" s="1"/>
  <c r="R8" i="38"/>
  <c r="R10" i="38"/>
  <c r="X10" i="38"/>
  <c r="Y10" i="38" s="1"/>
  <c r="W6" i="38"/>
  <c r="S10" i="38"/>
  <c r="D11" i="38"/>
  <c r="X6" i="38"/>
  <c r="X8" i="38"/>
  <c r="Y8" i="38" s="1"/>
  <c r="R8" i="35"/>
  <c r="X10" i="35"/>
  <c r="Y10" i="35" s="1"/>
  <c r="W6" i="35"/>
  <c r="S10" i="35"/>
  <c r="D11" i="35"/>
  <c r="R10" i="35" s="1"/>
  <c r="X6" i="35"/>
  <c r="X8" i="35"/>
  <c r="Y8" i="35" s="1"/>
  <c r="K11" i="33"/>
  <c r="J11" i="33"/>
  <c r="G11" i="33"/>
  <c r="F11" i="33"/>
  <c r="C11" i="33"/>
  <c r="B11" i="33"/>
  <c r="M10" i="33"/>
  <c r="L10" i="33"/>
  <c r="K10" i="33"/>
  <c r="J10" i="33"/>
  <c r="I10" i="33"/>
  <c r="H10" i="33"/>
  <c r="G10" i="33"/>
  <c r="F10" i="33"/>
  <c r="E10" i="33"/>
  <c r="D10" i="33"/>
  <c r="C10" i="33"/>
  <c r="B10" i="33"/>
  <c r="C9" i="33"/>
  <c r="B9" i="33"/>
  <c r="E8" i="33"/>
  <c r="T8" i="33" s="1"/>
  <c r="D8" i="33"/>
  <c r="W8" i="33" s="1"/>
  <c r="C8" i="33"/>
  <c r="B8" i="33"/>
  <c r="C7" i="33"/>
  <c r="B7" i="33"/>
  <c r="E6" i="33"/>
  <c r="T6" i="33" s="1"/>
  <c r="D6" i="33"/>
  <c r="C6" i="33"/>
  <c r="B6" i="33"/>
  <c r="X4" i="33"/>
  <c r="W4" i="33"/>
  <c r="T4" i="33"/>
  <c r="S4" i="33"/>
  <c r="R4" i="33"/>
  <c r="K11" i="32"/>
  <c r="J11" i="32"/>
  <c r="G11" i="32"/>
  <c r="F11" i="32"/>
  <c r="C11" i="32"/>
  <c r="B11" i="32"/>
  <c r="M10" i="32"/>
  <c r="L10" i="32"/>
  <c r="K10" i="32"/>
  <c r="J10" i="32"/>
  <c r="I10" i="32"/>
  <c r="H10" i="32"/>
  <c r="G10" i="32"/>
  <c r="F10" i="32"/>
  <c r="E10" i="32"/>
  <c r="D10" i="32"/>
  <c r="C10" i="32"/>
  <c r="B10" i="32"/>
  <c r="P9" i="32"/>
  <c r="G9" i="32"/>
  <c r="F9" i="32"/>
  <c r="C9" i="32"/>
  <c r="B9" i="32"/>
  <c r="I8" i="32"/>
  <c r="T8" i="32" s="1"/>
  <c r="H8" i="32"/>
  <c r="G8" i="32"/>
  <c r="F8" i="32"/>
  <c r="E8" i="32"/>
  <c r="D8" i="32"/>
  <c r="C8" i="32"/>
  <c r="B8" i="32"/>
  <c r="P7" i="32"/>
  <c r="C7" i="32"/>
  <c r="B7" i="32"/>
  <c r="E6" i="32"/>
  <c r="T6" i="32" s="1"/>
  <c r="D6" i="32"/>
  <c r="C6" i="32"/>
  <c r="B6" i="32"/>
  <c r="P5" i="32"/>
  <c r="R4" i="32" s="1"/>
  <c r="X4" i="32"/>
  <c r="W4" i="32"/>
  <c r="T4" i="32"/>
  <c r="S4" i="32"/>
  <c r="Z4" i="32" s="1"/>
  <c r="K11" i="31"/>
  <c r="J11" i="31"/>
  <c r="G11" i="31"/>
  <c r="F11" i="31"/>
  <c r="C11" i="31"/>
  <c r="B11" i="31"/>
  <c r="K10" i="31"/>
  <c r="J10" i="31"/>
  <c r="L11" i="31" s="1"/>
  <c r="G10" i="31"/>
  <c r="F10" i="31"/>
  <c r="C10" i="31"/>
  <c r="B10" i="31"/>
  <c r="W10" i="31" s="1"/>
  <c r="P9" i="31"/>
  <c r="G9" i="31"/>
  <c r="F9" i="31"/>
  <c r="C9" i="31"/>
  <c r="T8" i="31" s="1"/>
  <c r="B9" i="31"/>
  <c r="G8" i="31"/>
  <c r="F8" i="31"/>
  <c r="W8" i="31"/>
  <c r="C8" i="31"/>
  <c r="B8" i="31"/>
  <c r="P7" i="31"/>
  <c r="C7" i="31"/>
  <c r="T6" i="31" s="1"/>
  <c r="B7" i="31"/>
  <c r="S6" i="31"/>
  <c r="C6" i="31"/>
  <c r="B6" i="31"/>
  <c r="P5" i="31"/>
  <c r="X4" i="31"/>
  <c r="Y4" i="31" s="1"/>
  <c r="W4" i="31"/>
  <c r="T4" i="31"/>
  <c r="S4" i="31"/>
  <c r="R4" i="31"/>
  <c r="K11" i="30"/>
  <c r="J11" i="30"/>
  <c r="G11" i="30"/>
  <c r="F11" i="30"/>
  <c r="C11" i="30"/>
  <c r="B11" i="30"/>
  <c r="M10" i="30"/>
  <c r="L10" i="30"/>
  <c r="K10" i="30"/>
  <c r="J10" i="30"/>
  <c r="I10" i="30"/>
  <c r="H10" i="30"/>
  <c r="G10" i="30"/>
  <c r="F10" i="30"/>
  <c r="H11" i="30" s="1"/>
  <c r="E10" i="30"/>
  <c r="D10" i="30"/>
  <c r="C10" i="30"/>
  <c r="B10" i="30"/>
  <c r="D11" i="30" s="1"/>
  <c r="P9" i="30"/>
  <c r="G9" i="30"/>
  <c r="F9" i="30"/>
  <c r="C9" i="30"/>
  <c r="B9" i="30"/>
  <c r="I8" i="30"/>
  <c r="H8" i="30"/>
  <c r="S8" i="30" s="1"/>
  <c r="G8" i="30"/>
  <c r="F8" i="30"/>
  <c r="E8" i="30"/>
  <c r="D8" i="30"/>
  <c r="C8" i="30"/>
  <c r="B8" i="30"/>
  <c r="P7" i="30"/>
  <c r="C7" i="30"/>
  <c r="B7" i="30"/>
  <c r="E6" i="30"/>
  <c r="D6" i="30"/>
  <c r="S6" i="30" s="1"/>
  <c r="C6" i="30"/>
  <c r="B6" i="30"/>
  <c r="P5" i="30"/>
  <c r="R4" i="30"/>
  <c r="X4" i="30"/>
  <c r="W4" i="30"/>
  <c r="Y4" i="30" s="1"/>
  <c r="T4" i="30"/>
  <c r="S4" i="30"/>
  <c r="Z4" i="30" s="1"/>
  <c r="K11" i="27"/>
  <c r="J11" i="27"/>
  <c r="G11" i="27"/>
  <c r="F11" i="27"/>
  <c r="C11" i="27"/>
  <c r="B11" i="27"/>
  <c r="M10" i="27"/>
  <c r="L10" i="27"/>
  <c r="K10" i="27"/>
  <c r="J10" i="27"/>
  <c r="L11" i="27" s="1"/>
  <c r="I10" i="27"/>
  <c r="H10" i="27"/>
  <c r="G10" i="27"/>
  <c r="F10" i="27"/>
  <c r="H11" i="27" s="1"/>
  <c r="E10" i="27"/>
  <c r="D10" i="27"/>
  <c r="C10" i="27"/>
  <c r="B10" i="27"/>
  <c r="W10" i="27" s="1"/>
  <c r="P9" i="27"/>
  <c r="C9" i="27"/>
  <c r="B9" i="27"/>
  <c r="T8" i="27"/>
  <c r="E8" i="27"/>
  <c r="D8" i="27"/>
  <c r="C8" i="27"/>
  <c r="B8" i="27"/>
  <c r="P7" i="27"/>
  <c r="C7" i="27"/>
  <c r="B7" i="27"/>
  <c r="E6" i="27"/>
  <c r="T6" i="27" s="1"/>
  <c r="D6" i="27"/>
  <c r="C6" i="27"/>
  <c r="B6" i="27"/>
  <c r="P5" i="27"/>
  <c r="R4" i="27" s="1"/>
  <c r="X4" i="27"/>
  <c r="W4" i="27"/>
  <c r="T4" i="27"/>
  <c r="S4" i="27"/>
  <c r="Z4" i="27" s="1"/>
  <c r="K11" i="26"/>
  <c r="J11" i="26"/>
  <c r="G11" i="26"/>
  <c r="F11" i="26"/>
  <c r="C11" i="26"/>
  <c r="B11" i="26"/>
  <c r="M10" i="26"/>
  <c r="L10" i="26"/>
  <c r="K10" i="26"/>
  <c r="J10" i="26"/>
  <c r="L11" i="26" s="1"/>
  <c r="I10" i="26"/>
  <c r="H10" i="26"/>
  <c r="G10" i="26"/>
  <c r="F10" i="26"/>
  <c r="H11" i="26" s="1"/>
  <c r="E10" i="26"/>
  <c r="D10" i="26"/>
  <c r="C10" i="26"/>
  <c r="B10" i="26"/>
  <c r="W10" i="26" s="1"/>
  <c r="C9" i="26"/>
  <c r="B9" i="26"/>
  <c r="E8" i="26"/>
  <c r="D8" i="26"/>
  <c r="C8" i="26"/>
  <c r="T8" i="26" s="1"/>
  <c r="B8" i="26"/>
  <c r="D9" i="26" s="1"/>
  <c r="C7" i="26"/>
  <c r="B7" i="26"/>
  <c r="E6" i="26"/>
  <c r="T6" i="26" s="1"/>
  <c r="D6" i="26"/>
  <c r="C6" i="26"/>
  <c r="B6" i="26"/>
  <c r="X4" i="26"/>
  <c r="Y4" i="26" s="1"/>
  <c r="W4" i="26"/>
  <c r="T4" i="26"/>
  <c r="S4" i="26"/>
  <c r="Z4" i="26" s="1"/>
  <c r="R4" i="26"/>
  <c r="K11" i="25"/>
  <c r="J11" i="25"/>
  <c r="G11" i="25"/>
  <c r="F11" i="25"/>
  <c r="C11" i="25"/>
  <c r="B11" i="25"/>
  <c r="M10" i="25"/>
  <c r="L10" i="25"/>
  <c r="K10" i="25"/>
  <c r="J10" i="25"/>
  <c r="L11" i="25" s="1"/>
  <c r="I10" i="25"/>
  <c r="H10" i="25"/>
  <c r="G10" i="25"/>
  <c r="F10" i="25"/>
  <c r="H11" i="25" s="1"/>
  <c r="E10" i="25"/>
  <c r="D10" i="25"/>
  <c r="C10" i="25"/>
  <c r="B10" i="25"/>
  <c r="W10" i="25" s="1"/>
  <c r="C9" i="25"/>
  <c r="B9" i="25"/>
  <c r="E8" i="25"/>
  <c r="D8" i="25"/>
  <c r="C8" i="25"/>
  <c r="T8" i="25" s="1"/>
  <c r="B8" i="25"/>
  <c r="D9" i="25" s="1"/>
  <c r="C7" i="25"/>
  <c r="B7" i="25"/>
  <c r="E6" i="25"/>
  <c r="T6" i="25" s="1"/>
  <c r="D6" i="25"/>
  <c r="C6" i="25"/>
  <c r="B6" i="25"/>
  <c r="X4" i="25"/>
  <c r="Y4" i="25" s="1"/>
  <c r="W4" i="25"/>
  <c r="T4" i="25"/>
  <c r="S4" i="25"/>
  <c r="Z4" i="25" s="1"/>
  <c r="R4" i="25"/>
  <c r="K11" i="24"/>
  <c r="J11" i="24"/>
  <c r="G11" i="24"/>
  <c r="F11" i="24"/>
  <c r="C11" i="24"/>
  <c r="B11" i="24"/>
  <c r="M10" i="24"/>
  <c r="L10" i="24"/>
  <c r="K10" i="24"/>
  <c r="J10" i="24"/>
  <c r="I10" i="24"/>
  <c r="H10" i="24"/>
  <c r="G10" i="24"/>
  <c r="F10" i="24"/>
  <c r="E10" i="24"/>
  <c r="D10" i="24"/>
  <c r="C10" i="24"/>
  <c r="B10" i="24"/>
  <c r="C9" i="24"/>
  <c r="B9" i="24"/>
  <c r="E8" i="24"/>
  <c r="T8" i="24" s="1"/>
  <c r="D8" i="24"/>
  <c r="C8" i="24"/>
  <c r="B8" i="24"/>
  <c r="C7" i="24"/>
  <c r="T6" i="24" s="1"/>
  <c r="B7" i="24"/>
  <c r="E6" i="24"/>
  <c r="D6" i="24"/>
  <c r="S6" i="24" s="1"/>
  <c r="C6" i="24"/>
  <c r="B6" i="24"/>
  <c r="X4" i="24"/>
  <c r="W4" i="24"/>
  <c r="T4" i="24"/>
  <c r="S4" i="24"/>
  <c r="Z4" i="24" s="1"/>
  <c r="R4" i="24"/>
  <c r="K11" i="23"/>
  <c r="J11" i="23"/>
  <c r="G11" i="23"/>
  <c r="F11" i="23"/>
  <c r="C11" i="23"/>
  <c r="B11" i="23"/>
  <c r="M10" i="23"/>
  <c r="L10" i="23"/>
  <c r="K10" i="23"/>
  <c r="J10" i="23"/>
  <c r="L11" i="23" s="1"/>
  <c r="I10" i="23"/>
  <c r="H10" i="23"/>
  <c r="G10" i="23"/>
  <c r="F10" i="23"/>
  <c r="H11" i="23" s="1"/>
  <c r="E10" i="23"/>
  <c r="D10" i="23"/>
  <c r="C10" i="23"/>
  <c r="B10" i="23"/>
  <c r="W10" i="23" s="1"/>
  <c r="P9" i="23"/>
  <c r="G9" i="23"/>
  <c r="F9" i="23"/>
  <c r="C9" i="23"/>
  <c r="B9" i="23"/>
  <c r="I8" i="23"/>
  <c r="T8" i="23" s="1"/>
  <c r="H8" i="23"/>
  <c r="S8" i="23" s="1"/>
  <c r="G8" i="23"/>
  <c r="F8" i="23"/>
  <c r="E8" i="23"/>
  <c r="D8" i="23"/>
  <c r="W8" i="23" s="1"/>
  <c r="C8" i="23"/>
  <c r="B8" i="23"/>
  <c r="D9" i="23" s="1"/>
  <c r="P7" i="23"/>
  <c r="C7" i="23"/>
  <c r="B7" i="23"/>
  <c r="T6" i="23"/>
  <c r="E6" i="23"/>
  <c r="D6" i="23"/>
  <c r="S6" i="23" s="1"/>
  <c r="Z6" i="23" s="1"/>
  <c r="C6" i="23"/>
  <c r="B6" i="23"/>
  <c r="D7" i="23" s="1"/>
  <c r="P5" i="23"/>
  <c r="L5" i="23"/>
  <c r="H5" i="23"/>
  <c r="X4" i="23"/>
  <c r="Y4" i="23" s="1"/>
  <c r="W4" i="23"/>
  <c r="T4" i="23"/>
  <c r="S4" i="23"/>
  <c r="Z4" i="23" s="1"/>
  <c r="R4" i="23"/>
  <c r="K11" i="22"/>
  <c r="J11" i="22"/>
  <c r="G11" i="22"/>
  <c r="F11" i="22"/>
  <c r="C11" i="22"/>
  <c r="B11" i="22"/>
  <c r="M10" i="22"/>
  <c r="L10" i="22"/>
  <c r="K10" i="22"/>
  <c r="J10" i="22"/>
  <c r="L11" i="22" s="1"/>
  <c r="I10" i="22"/>
  <c r="H10" i="22"/>
  <c r="G10" i="22"/>
  <c r="F10" i="22"/>
  <c r="H11" i="22" s="1"/>
  <c r="E10" i="22"/>
  <c r="D10" i="22"/>
  <c r="C10" i="22"/>
  <c r="B10" i="22"/>
  <c r="W10" i="22" s="1"/>
  <c r="P9" i="22"/>
  <c r="G9" i="22"/>
  <c r="F9" i="22"/>
  <c r="C9" i="22"/>
  <c r="B9" i="22"/>
  <c r="I8" i="22"/>
  <c r="T8" i="22" s="1"/>
  <c r="H8" i="22"/>
  <c r="G8" i="22"/>
  <c r="F8" i="22"/>
  <c r="E8" i="22"/>
  <c r="D8" i="22"/>
  <c r="W8" i="22" s="1"/>
  <c r="C8" i="22"/>
  <c r="B8" i="22"/>
  <c r="P7" i="22"/>
  <c r="C7" i="22"/>
  <c r="B7" i="22"/>
  <c r="E6" i="22"/>
  <c r="T6" i="22" s="1"/>
  <c r="D6" i="22"/>
  <c r="S6" i="22" s="1"/>
  <c r="C6" i="22"/>
  <c r="B6" i="22"/>
  <c r="P5" i="22"/>
  <c r="X4" i="22"/>
  <c r="Y4" i="22" s="1"/>
  <c r="W4" i="22"/>
  <c r="T4" i="22"/>
  <c r="S4" i="22"/>
  <c r="Z4" i="22" s="1"/>
  <c r="R4" i="22"/>
  <c r="O23" i="19"/>
  <c r="N23" i="19"/>
  <c r="K23" i="19"/>
  <c r="J23" i="19"/>
  <c r="G23" i="19"/>
  <c r="F23" i="19"/>
  <c r="C23" i="19"/>
  <c r="B23" i="19"/>
  <c r="Q22" i="19"/>
  <c r="P22" i="19"/>
  <c r="O22" i="19"/>
  <c r="N22" i="19"/>
  <c r="P23" i="19" s="1"/>
  <c r="M22" i="19"/>
  <c r="L22" i="19"/>
  <c r="K22" i="19"/>
  <c r="J22" i="19"/>
  <c r="I22" i="19"/>
  <c r="H22" i="19"/>
  <c r="G22" i="19"/>
  <c r="F22" i="19"/>
  <c r="H23" i="19" s="1"/>
  <c r="E22" i="19"/>
  <c r="D22" i="19"/>
  <c r="C22" i="19"/>
  <c r="B22" i="19"/>
  <c r="D23" i="19" s="1"/>
  <c r="O21" i="19"/>
  <c r="N21" i="19"/>
  <c r="K21" i="19"/>
  <c r="J21" i="19"/>
  <c r="G21" i="19"/>
  <c r="F21" i="19"/>
  <c r="C21" i="19"/>
  <c r="B21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D21" i="19" s="1"/>
  <c r="T19" i="19"/>
  <c r="C19" i="19"/>
  <c r="B19" i="19"/>
  <c r="X18" i="19" s="1"/>
  <c r="E18" i="19"/>
  <c r="D18" i="19"/>
  <c r="C18" i="19"/>
  <c r="Y18" i="19" s="1"/>
  <c r="B18" i="19"/>
  <c r="T17" i="19"/>
  <c r="C17" i="19"/>
  <c r="Y16" i="19" s="1"/>
  <c r="B17" i="19"/>
  <c r="E16" i="19"/>
  <c r="D16" i="19"/>
  <c r="AD16" i="19" s="1"/>
  <c r="C16" i="19"/>
  <c r="B16" i="19"/>
  <c r="T15" i="19"/>
  <c r="C15" i="19"/>
  <c r="B15" i="19"/>
  <c r="X14" i="19"/>
  <c r="E14" i="19"/>
  <c r="Y14" i="19" s="1"/>
  <c r="D14" i="19"/>
  <c r="C14" i="19"/>
  <c r="B14" i="19"/>
  <c r="T13" i="19"/>
  <c r="C13" i="19"/>
  <c r="B13" i="19"/>
  <c r="E12" i="19"/>
  <c r="AE12" i="19" s="1"/>
  <c r="D12" i="19"/>
  <c r="C12" i="19"/>
  <c r="B12" i="19"/>
  <c r="T11" i="19"/>
  <c r="C11" i="19"/>
  <c r="B11" i="19"/>
  <c r="E10" i="19"/>
  <c r="D10" i="19"/>
  <c r="C10" i="19"/>
  <c r="B10" i="19"/>
  <c r="T9" i="19"/>
  <c r="C9" i="19"/>
  <c r="B9" i="19"/>
  <c r="E8" i="19"/>
  <c r="D8" i="19"/>
  <c r="X8" i="19" s="1"/>
  <c r="C8" i="19"/>
  <c r="B8" i="19"/>
  <c r="T7" i="19"/>
  <c r="V6" i="19" s="1"/>
  <c r="Y6" i="19"/>
  <c r="X6" i="19"/>
  <c r="T5" i="19"/>
  <c r="V4" i="19" s="1"/>
  <c r="AE4" i="19"/>
  <c r="AD4" i="19"/>
  <c r="AF4" i="19" s="1"/>
  <c r="Y4" i="19"/>
  <c r="AA4" i="19" s="1"/>
  <c r="X4" i="19"/>
  <c r="Z4" i="19" s="1"/>
  <c r="O23" i="16"/>
  <c r="N23" i="16"/>
  <c r="K23" i="16"/>
  <c r="J23" i="16"/>
  <c r="G23" i="16"/>
  <c r="F23" i="16"/>
  <c r="C23" i="16"/>
  <c r="B23" i="16"/>
  <c r="Q22" i="16"/>
  <c r="Y22" i="16" s="1"/>
  <c r="P22" i="16"/>
  <c r="O22" i="16"/>
  <c r="N22" i="16"/>
  <c r="M22" i="16"/>
  <c r="L23" i="16" s="1"/>
  <c r="L22" i="16"/>
  <c r="K22" i="16"/>
  <c r="J22" i="16"/>
  <c r="I22" i="16"/>
  <c r="H22" i="16"/>
  <c r="G22" i="16"/>
  <c r="F22" i="16"/>
  <c r="E22" i="16"/>
  <c r="D22" i="16"/>
  <c r="C22" i="16"/>
  <c r="B22" i="16"/>
  <c r="D23" i="16" s="1"/>
  <c r="O21" i="16"/>
  <c r="N21" i="16"/>
  <c r="K21" i="16"/>
  <c r="J21" i="16"/>
  <c r="G21" i="16"/>
  <c r="F21" i="16"/>
  <c r="C21" i="16"/>
  <c r="B21" i="16"/>
  <c r="Q20" i="16"/>
  <c r="Y20" i="16" s="1"/>
  <c r="AA20" i="16" s="1"/>
  <c r="P20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B20" i="16"/>
  <c r="D21" i="16" s="1"/>
  <c r="T19" i="16"/>
  <c r="C19" i="16"/>
  <c r="B19" i="16"/>
  <c r="Y18" i="16"/>
  <c r="E18" i="16"/>
  <c r="D18" i="16"/>
  <c r="C18" i="16"/>
  <c r="B18" i="16"/>
  <c r="D19" i="16" s="1"/>
  <c r="V18" i="16" s="1"/>
  <c r="T17" i="16"/>
  <c r="C17" i="16"/>
  <c r="Y16" i="16" s="1"/>
  <c r="AA16" i="16" s="1"/>
  <c r="B17" i="16"/>
  <c r="E16" i="16"/>
  <c r="D16" i="16"/>
  <c r="C16" i="16"/>
  <c r="B16" i="16"/>
  <c r="T15" i="16"/>
  <c r="C15" i="16"/>
  <c r="B15" i="16"/>
  <c r="E14" i="16"/>
  <c r="Y14" i="16" s="1"/>
  <c r="D14" i="16"/>
  <c r="X14" i="16" s="1"/>
  <c r="C14" i="16"/>
  <c r="B14" i="16"/>
  <c r="T13" i="16"/>
  <c r="C13" i="16"/>
  <c r="B13" i="16"/>
  <c r="E12" i="16"/>
  <c r="D12" i="16"/>
  <c r="X12" i="16" s="1"/>
  <c r="C12" i="16"/>
  <c r="B12" i="16"/>
  <c r="T11" i="16"/>
  <c r="C11" i="16"/>
  <c r="B11" i="16"/>
  <c r="E10" i="16"/>
  <c r="D10" i="16"/>
  <c r="C10" i="16"/>
  <c r="Y10" i="16" s="1"/>
  <c r="B10" i="16"/>
  <c r="T9" i="16"/>
  <c r="C9" i="16"/>
  <c r="B9" i="16"/>
  <c r="E8" i="16"/>
  <c r="D8" i="16"/>
  <c r="C8" i="16"/>
  <c r="B8" i="16"/>
  <c r="AE8" i="16" s="1"/>
  <c r="T7" i="16"/>
  <c r="V6" i="16"/>
  <c r="Y6" i="16"/>
  <c r="X6" i="16"/>
  <c r="T5" i="16"/>
  <c r="V4" i="16" s="1"/>
  <c r="AE4" i="16"/>
  <c r="AD4" i="16"/>
  <c r="AF4" i="16" s="1"/>
  <c r="AA4" i="16"/>
  <c r="Y4" i="16"/>
  <c r="X4" i="16"/>
  <c r="K11" i="18"/>
  <c r="J11" i="18"/>
  <c r="G11" i="18"/>
  <c r="F11" i="18"/>
  <c r="C11" i="18"/>
  <c r="B11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P9" i="18"/>
  <c r="C9" i="18"/>
  <c r="B9" i="18"/>
  <c r="E8" i="18"/>
  <c r="T8" i="18" s="1"/>
  <c r="D8" i="18"/>
  <c r="W8" i="18" s="1"/>
  <c r="C8" i="18"/>
  <c r="B8" i="18"/>
  <c r="P7" i="18"/>
  <c r="C7" i="18"/>
  <c r="B7" i="18"/>
  <c r="E6" i="18"/>
  <c r="T6" i="18" s="1"/>
  <c r="D6" i="18"/>
  <c r="S6" i="18" s="1"/>
  <c r="C6" i="18"/>
  <c r="B6" i="18"/>
  <c r="P5" i="18"/>
  <c r="X4" i="18"/>
  <c r="Y4" i="18" s="1"/>
  <c r="W4" i="18"/>
  <c r="T4" i="18"/>
  <c r="S4" i="18"/>
  <c r="Z4" i="18" s="1"/>
  <c r="R4" i="18"/>
  <c r="K11" i="21"/>
  <c r="J11" i="21"/>
  <c r="G11" i="21"/>
  <c r="F11" i="21"/>
  <c r="C11" i="21"/>
  <c r="B11" i="21"/>
  <c r="M10" i="21"/>
  <c r="L10" i="21"/>
  <c r="K10" i="21"/>
  <c r="J10" i="21"/>
  <c r="L11" i="21" s="1"/>
  <c r="I10" i="21"/>
  <c r="H10" i="21"/>
  <c r="G10" i="21"/>
  <c r="F10" i="21"/>
  <c r="H11" i="21" s="1"/>
  <c r="E10" i="21"/>
  <c r="D10" i="21"/>
  <c r="C10" i="21"/>
  <c r="B10" i="21"/>
  <c r="W10" i="21" s="1"/>
  <c r="C9" i="21"/>
  <c r="B9" i="21"/>
  <c r="E8" i="21"/>
  <c r="D8" i="21"/>
  <c r="C8" i="21"/>
  <c r="T8" i="21" s="1"/>
  <c r="B8" i="21"/>
  <c r="D9" i="21" s="1"/>
  <c r="C7" i="21"/>
  <c r="B7" i="21"/>
  <c r="E6" i="21"/>
  <c r="T6" i="21" s="1"/>
  <c r="D6" i="21"/>
  <c r="C6" i="21"/>
  <c r="B6" i="21"/>
  <c r="X4" i="21"/>
  <c r="Y4" i="21" s="1"/>
  <c r="W4" i="21"/>
  <c r="T4" i="21"/>
  <c r="S4" i="21"/>
  <c r="Z4" i="21" s="1"/>
  <c r="R4" i="21"/>
  <c r="K11" i="14"/>
  <c r="J11" i="14"/>
  <c r="G11" i="14"/>
  <c r="F11" i="14"/>
  <c r="C11" i="14"/>
  <c r="B11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C9" i="14"/>
  <c r="B9" i="14"/>
  <c r="E8" i="14"/>
  <c r="T8" i="14" s="1"/>
  <c r="D8" i="14"/>
  <c r="C8" i="14"/>
  <c r="B8" i="14"/>
  <c r="C7" i="14"/>
  <c r="T6" i="14" s="1"/>
  <c r="B7" i="14"/>
  <c r="E6" i="14"/>
  <c r="D6" i="14"/>
  <c r="S6" i="14" s="1"/>
  <c r="C6" i="14"/>
  <c r="B6" i="14"/>
  <c r="X4" i="14"/>
  <c r="W4" i="14"/>
  <c r="T4" i="14"/>
  <c r="S4" i="14"/>
  <c r="Z4" i="14" s="1"/>
  <c r="R4" i="14"/>
  <c r="K11" i="12"/>
  <c r="J11" i="12"/>
  <c r="G11" i="12"/>
  <c r="F11" i="12"/>
  <c r="C11" i="12"/>
  <c r="B11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C9" i="12"/>
  <c r="B9" i="12"/>
  <c r="E8" i="12"/>
  <c r="T8" i="12" s="1"/>
  <c r="D8" i="12"/>
  <c r="W8" i="12" s="1"/>
  <c r="C8" i="12"/>
  <c r="B8" i="12"/>
  <c r="C7" i="12"/>
  <c r="B7" i="12"/>
  <c r="E6" i="12"/>
  <c r="T6" i="12" s="1"/>
  <c r="D6" i="12"/>
  <c r="C6" i="12"/>
  <c r="B6" i="12"/>
  <c r="X4" i="12"/>
  <c r="W4" i="12"/>
  <c r="T4" i="12"/>
  <c r="S4" i="12"/>
  <c r="R4" i="12"/>
  <c r="K11" i="17"/>
  <c r="J11" i="17"/>
  <c r="G11" i="17"/>
  <c r="F11" i="17"/>
  <c r="C11" i="17"/>
  <c r="B11" i="17"/>
  <c r="M10" i="17"/>
  <c r="L10" i="17"/>
  <c r="K10" i="17"/>
  <c r="J10" i="17"/>
  <c r="L11" i="17" s="1"/>
  <c r="I10" i="17"/>
  <c r="H10" i="17"/>
  <c r="G10" i="17"/>
  <c r="F10" i="17"/>
  <c r="E10" i="17"/>
  <c r="D10" i="17"/>
  <c r="C10" i="17"/>
  <c r="B10" i="17"/>
  <c r="P9" i="17"/>
  <c r="G9" i="17"/>
  <c r="F9" i="17"/>
  <c r="C9" i="17"/>
  <c r="B9" i="17"/>
  <c r="I8" i="17"/>
  <c r="T8" i="17" s="1"/>
  <c r="H8" i="17"/>
  <c r="G8" i="17"/>
  <c r="F8" i="17"/>
  <c r="E8" i="17"/>
  <c r="D8" i="17"/>
  <c r="C8" i="17"/>
  <c r="B8" i="17"/>
  <c r="P7" i="17"/>
  <c r="C7" i="17"/>
  <c r="B7" i="17"/>
  <c r="E6" i="17"/>
  <c r="T6" i="17" s="1"/>
  <c r="D6" i="17"/>
  <c r="C6" i="17"/>
  <c r="B6" i="17"/>
  <c r="P5" i="17"/>
  <c r="R4" i="17" s="1"/>
  <c r="X4" i="17"/>
  <c r="W4" i="17"/>
  <c r="T4" i="17"/>
  <c r="S4" i="17"/>
  <c r="Z4" i="17" s="1"/>
  <c r="K11" i="11"/>
  <c r="J11" i="11"/>
  <c r="G11" i="11"/>
  <c r="F11" i="11"/>
  <c r="C11" i="11"/>
  <c r="B11" i="11"/>
  <c r="M10" i="11"/>
  <c r="L10" i="11"/>
  <c r="K10" i="11"/>
  <c r="J10" i="11"/>
  <c r="L11" i="11" s="1"/>
  <c r="I10" i="11"/>
  <c r="H10" i="11"/>
  <c r="G10" i="11"/>
  <c r="F10" i="11"/>
  <c r="E10" i="11"/>
  <c r="D10" i="11"/>
  <c r="C10" i="11"/>
  <c r="B10" i="11"/>
  <c r="G9" i="11"/>
  <c r="F9" i="11"/>
  <c r="C9" i="11"/>
  <c r="B9" i="11"/>
  <c r="T8" i="11"/>
  <c r="I8" i="11"/>
  <c r="H8" i="11"/>
  <c r="G8" i="11"/>
  <c r="F8" i="11"/>
  <c r="H9" i="11" s="1"/>
  <c r="E8" i="11"/>
  <c r="D8" i="11"/>
  <c r="C8" i="11"/>
  <c r="B8" i="11"/>
  <c r="D9" i="11" s="1"/>
  <c r="P7" i="11"/>
  <c r="C7" i="11"/>
  <c r="B7" i="11"/>
  <c r="T6" i="11"/>
  <c r="E6" i="11"/>
  <c r="D6" i="11"/>
  <c r="C6" i="11"/>
  <c r="B6" i="11"/>
  <c r="D7" i="11" s="1"/>
  <c r="P5" i="11"/>
  <c r="X4" i="11"/>
  <c r="W4" i="11"/>
  <c r="T4" i="11"/>
  <c r="S4" i="11"/>
  <c r="R4" i="11"/>
  <c r="O23" i="10"/>
  <c r="N23" i="10"/>
  <c r="K23" i="10"/>
  <c r="J23" i="10"/>
  <c r="L23" i="10" s="1"/>
  <c r="G23" i="10"/>
  <c r="F23" i="10"/>
  <c r="C23" i="10"/>
  <c r="B23" i="10"/>
  <c r="X22" i="10"/>
  <c r="Q22" i="10"/>
  <c r="P22" i="10"/>
  <c r="O22" i="10"/>
  <c r="P23" i="10" s="1"/>
  <c r="N22" i="10"/>
  <c r="M22" i="10"/>
  <c r="L22" i="10"/>
  <c r="K22" i="10"/>
  <c r="J22" i="10"/>
  <c r="I22" i="10"/>
  <c r="H22" i="10"/>
  <c r="G22" i="10"/>
  <c r="F22" i="10"/>
  <c r="H23" i="10" s="1"/>
  <c r="E22" i="10"/>
  <c r="D22" i="10"/>
  <c r="C22" i="10"/>
  <c r="D23" i="10" s="1"/>
  <c r="B22" i="10"/>
  <c r="O21" i="10"/>
  <c r="N21" i="10"/>
  <c r="K21" i="10"/>
  <c r="J21" i="10"/>
  <c r="G21" i="10"/>
  <c r="F21" i="10"/>
  <c r="C21" i="10"/>
  <c r="B21" i="10"/>
  <c r="Q20" i="10"/>
  <c r="P20" i="10"/>
  <c r="O20" i="10"/>
  <c r="N20" i="10"/>
  <c r="M20" i="10"/>
  <c r="L20" i="10"/>
  <c r="K20" i="10"/>
  <c r="J20" i="10"/>
  <c r="L21" i="10" s="1"/>
  <c r="I20" i="10"/>
  <c r="H20" i="10"/>
  <c r="G20" i="10"/>
  <c r="F20" i="10"/>
  <c r="E20" i="10"/>
  <c r="D20" i="10"/>
  <c r="C20" i="10"/>
  <c r="B20" i="10"/>
  <c r="T19" i="10"/>
  <c r="K19" i="10"/>
  <c r="J19" i="10"/>
  <c r="G19" i="10"/>
  <c r="F19" i="10"/>
  <c r="C19" i="10"/>
  <c r="B19" i="10"/>
  <c r="M18" i="10"/>
  <c r="L18" i="10"/>
  <c r="K18" i="10"/>
  <c r="Y18" i="10" s="1"/>
  <c r="J18" i="10"/>
  <c r="L19" i="10" s="1"/>
  <c r="I18" i="10"/>
  <c r="H18" i="10"/>
  <c r="G18" i="10"/>
  <c r="F18" i="10"/>
  <c r="H19" i="10" s="1"/>
  <c r="E18" i="10"/>
  <c r="D18" i="10"/>
  <c r="C18" i="10"/>
  <c r="B18" i="10"/>
  <c r="D19" i="10" s="1"/>
  <c r="V18" i="10" s="1"/>
  <c r="T17" i="10"/>
  <c r="K17" i="10"/>
  <c r="J17" i="10"/>
  <c r="G17" i="10"/>
  <c r="F17" i="10"/>
  <c r="C17" i="10"/>
  <c r="B17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T15" i="10"/>
  <c r="P15" i="10"/>
  <c r="G15" i="10"/>
  <c r="F15" i="10"/>
  <c r="C15" i="10"/>
  <c r="B15" i="10"/>
  <c r="I14" i="10"/>
  <c r="Y14" i="10" s="1"/>
  <c r="H14" i="10"/>
  <c r="G14" i="10"/>
  <c r="F14" i="10"/>
  <c r="X14" i="10" s="1"/>
  <c r="E14" i="10"/>
  <c r="D14" i="10"/>
  <c r="C14" i="10"/>
  <c r="B14" i="10"/>
  <c r="D15" i="10" s="1"/>
  <c r="T13" i="10"/>
  <c r="P13" i="10"/>
  <c r="G13" i="10"/>
  <c r="F13" i="10"/>
  <c r="C13" i="10"/>
  <c r="B13" i="10"/>
  <c r="I12" i="10"/>
  <c r="H12" i="10"/>
  <c r="G12" i="10"/>
  <c r="F12" i="10"/>
  <c r="E12" i="10"/>
  <c r="D12" i="10"/>
  <c r="C12" i="10"/>
  <c r="B12" i="10"/>
  <c r="T11" i="10"/>
  <c r="P11" i="10"/>
  <c r="L11" i="10"/>
  <c r="C11" i="10"/>
  <c r="B11" i="10"/>
  <c r="Y10" i="10"/>
  <c r="E10" i="10"/>
  <c r="D10" i="10"/>
  <c r="X10" i="10" s="1"/>
  <c r="C10" i="10"/>
  <c r="B10" i="10"/>
  <c r="D11" i="10" s="1"/>
  <c r="T9" i="10"/>
  <c r="P9" i="10"/>
  <c r="L9" i="10"/>
  <c r="C9" i="10"/>
  <c r="B9" i="10"/>
  <c r="E8" i="10"/>
  <c r="D8" i="10"/>
  <c r="C8" i="10"/>
  <c r="B8" i="10"/>
  <c r="T7" i="10"/>
  <c r="V6" i="10" s="1"/>
  <c r="P7" i="10"/>
  <c r="L7" i="10"/>
  <c r="H7" i="10"/>
  <c r="Y6" i="10"/>
  <c r="X6" i="10"/>
  <c r="T5" i="10"/>
  <c r="P5" i="10"/>
  <c r="L5" i="10"/>
  <c r="H5" i="10"/>
  <c r="AE4" i="10"/>
  <c r="AD4" i="10"/>
  <c r="Y4" i="10"/>
  <c r="AA4" i="10" s="1"/>
  <c r="X4" i="10"/>
  <c r="K11" i="9"/>
  <c r="J11" i="9"/>
  <c r="G11" i="9"/>
  <c r="F11" i="9"/>
  <c r="C11" i="9"/>
  <c r="B11" i="9"/>
  <c r="M10" i="9"/>
  <c r="L10" i="9"/>
  <c r="K10" i="9"/>
  <c r="J10" i="9"/>
  <c r="I10" i="9"/>
  <c r="H10" i="9"/>
  <c r="G10" i="9"/>
  <c r="F10" i="9"/>
  <c r="E10" i="9"/>
  <c r="D10" i="9"/>
  <c r="C10" i="9"/>
  <c r="B10" i="9"/>
  <c r="P9" i="9"/>
  <c r="C9" i="9"/>
  <c r="B9" i="9"/>
  <c r="T8" i="9"/>
  <c r="E8" i="9"/>
  <c r="D8" i="9"/>
  <c r="S8" i="9" s="1"/>
  <c r="Z8" i="9" s="1"/>
  <c r="C8" i="9"/>
  <c r="B8" i="9"/>
  <c r="P7" i="9"/>
  <c r="C7" i="9"/>
  <c r="B7" i="9"/>
  <c r="E6" i="9"/>
  <c r="D6" i="9"/>
  <c r="S6" i="9" s="1"/>
  <c r="C6" i="9"/>
  <c r="B6" i="9"/>
  <c r="P5" i="9"/>
  <c r="R4" i="9"/>
  <c r="X4" i="9"/>
  <c r="W4" i="9"/>
  <c r="Y4" i="9" s="1"/>
  <c r="T4" i="9"/>
  <c r="S4" i="9"/>
  <c r="Z4" i="9" s="1"/>
  <c r="K11" i="8"/>
  <c r="J11" i="8"/>
  <c r="G11" i="8"/>
  <c r="F11" i="8"/>
  <c r="C11" i="8"/>
  <c r="B11" i="8"/>
  <c r="M10" i="8"/>
  <c r="L10" i="8"/>
  <c r="K10" i="8"/>
  <c r="J10" i="8"/>
  <c r="I10" i="8"/>
  <c r="H10" i="8"/>
  <c r="G10" i="8"/>
  <c r="F10" i="8"/>
  <c r="E10" i="8"/>
  <c r="D10" i="8"/>
  <c r="C10" i="8"/>
  <c r="B10" i="8"/>
  <c r="C9" i="8"/>
  <c r="B9" i="8"/>
  <c r="E8" i="8"/>
  <c r="T8" i="8" s="1"/>
  <c r="D8" i="8"/>
  <c r="W8" i="8" s="1"/>
  <c r="C8" i="8"/>
  <c r="B8" i="8"/>
  <c r="C7" i="8"/>
  <c r="B7" i="8"/>
  <c r="E6" i="8"/>
  <c r="T6" i="8" s="1"/>
  <c r="D6" i="8"/>
  <c r="C6" i="8"/>
  <c r="B6" i="8"/>
  <c r="X4" i="8"/>
  <c r="W4" i="8"/>
  <c r="T4" i="8"/>
  <c r="S4" i="8"/>
  <c r="R4" i="8"/>
  <c r="K11" i="4"/>
  <c r="J11" i="4"/>
  <c r="G11" i="4"/>
  <c r="F11" i="4"/>
  <c r="C11" i="4"/>
  <c r="B11" i="4"/>
  <c r="M10" i="4"/>
  <c r="L10" i="4"/>
  <c r="K10" i="4"/>
  <c r="J10" i="4"/>
  <c r="I10" i="4"/>
  <c r="H10" i="4"/>
  <c r="G10" i="4"/>
  <c r="F10" i="4"/>
  <c r="E10" i="4"/>
  <c r="D10" i="4"/>
  <c r="C10" i="4"/>
  <c r="B10" i="4"/>
  <c r="G9" i="4"/>
  <c r="F9" i="4"/>
  <c r="C9" i="4"/>
  <c r="B9" i="4"/>
  <c r="T8" i="4"/>
  <c r="I8" i="4"/>
  <c r="H8" i="4"/>
  <c r="G8" i="4"/>
  <c r="F8" i="4"/>
  <c r="H9" i="4" s="1"/>
  <c r="E8" i="4"/>
  <c r="D8" i="4"/>
  <c r="C8" i="4"/>
  <c r="B8" i="4"/>
  <c r="D9" i="4" s="1"/>
  <c r="C7" i="4"/>
  <c r="B7" i="4"/>
  <c r="E6" i="4"/>
  <c r="T6" i="4" s="1"/>
  <c r="D6" i="4"/>
  <c r="C6" i="4"/>
  <c r="B6" i="4"/>
  <c r="X4" i="4"/>
  <c r="Y4" i="4" s="1"/>
  <c r="W4" i="4"/>
  <c r="T4" i="4"/>
  <c r="S4" i="4"/>
  <c r="Z4" i="4" s="1"/>
  <c r="R4" i="4"/>
  <c r="C11" i="2"/>
  <c r="B11" i="2"/>
  <c r="T10" i="2"/>
  <c r="E10" i="2"/>
  <c r="D10" i="2"/>
  <c r="C10" i="2"/>
  <c r="B10" i="2"/>
  <c r="W10" i="2" s="1"/>
  <c r="C9" i="2"/>
  <c r="B9" i="2"/>
  <c r="E8" i="2"/>
  <c r="D8" i="2"/>
  <c r="C8" i="2"/>
  <c r="T8" i="2" s="1"/>
  <c r="B8" i="2"/>
  <c r="D9" i="2" s="1"/>
  <c r="C7" i="2"/>
  <c r="B7" i="2"/>
  <c r="E6" i="2"/>
  <c r="T6" i="2" s="1"/>
  <c r="D6" i="2"/>
  <c r="C6" i="2"/>
  <c r="B6" i="2"/>
  <c r="X4" i="2"/>
  <c r="Y4" i="2" s="1"/>
  <c r="W4" i="2"/>
  <c r="T4" i="2"/>
  <c r="S4" i="2"/>
  <c r="Z4" i="2" s="1"/>
  <c r="R4" i="2"/>
  <c r="K11" i="3"/>
  <c r="J11" i="3"/>
  <c r="G11" i="3"/>
  <c r="F11" i="3"/>
  <c r="C11" i="3"/>
  <c r="B11" i="3"/>
  <c r="M10" i="3"/>
  <c r="L10" i="3"/>
  <c r="K10" i="3"/>
  <c r="J10" i="3"/>
  <c r="I10" i="3"/>
  <c r="H10" i="3"/>
  <c r="G10" i="3"/>
  <c r="F10" i="3"/>
  <c r="E10" i="3"/>
  <c r="D10" i="3"/>
  <c r="C10" i="3"/>
  <c r="B10" i="3"/>
  <c r="P9" i="3"/>
  <c r="G9" i="3"/>
  <c r="F9" i="3"/>
  <c r="C9" i="3"/>
  <c r="B9" i="3"/>
  <c r="I8" i="3"/>
  <c r="T8" i="3" s="1"/>
  <c r="H8" i="3"/>
  <c r="G8" i="3"/>
  <c r="F8" i="3"/>
  <c r="E8" i="3"/>
  <c r="D8" i="3"/>
  <c r="C8" i="3"/>
  <c r="B8" i="3"/>
  <c r="P7" i="3"/>
  <c r="C7" i="3"/>
  <c r="B7" i="3"/>
  <c r="E6" i="3"/>
  <c r="T6" i="3" s="1"/>
  <c r="D6" i="3"/>
  <c r="C6" i="3"/>
  <c r="B6" i="3"/>
  <c r="P5" i="3"/>
  <c r="X4" i="3"/>
  <c r="W4" i="3"/>
  <c r="T4" i="3"/>
  <c r="S4" i="3"/>
  <c r="Z4" i="3" s="1"/>
  <c r="R4" i="3"/>
  <c r="K11" i="1"/>
  <c r="J11" i="1"/>
  <c r="G11" i="1"/>
  <c r="F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P9" i="1"/>
  <c r="G9" i="1"/>
  <c r="F9" i="1"/>
  <c r="C9" i="1"/>
  <c r="B9" i="1"/>
  <c r="I8" i="1"/>
  <c r="H8" i="1"/>
  <c r="G8" i="1"/>
  <c r="F8" i="1"/>
  <c r="H9" i="1" s="1"/>
  <c r="E8" i="1"/>
  <c r="D8" i="1"/>
  <c r="C8" i="1"/>
  <c r="B8" i="1"/>
  <c r="X8" i="1" s="1"/>
  <c r="C7" i="1"/>
  <c r="B7" i="1"/>
  <c r="E6" i="1"/>
  <c r="D6" i="1"/>
  <c r="C6" i="1"/>
  <c r="B6" i="1"/>
  <c r="X6" i="1" s="1"/>
  <c r="R4" i="1"/>
  <c r="X4" i="1"/>
  <c r="W4" i="1"/>
  <c r="Y4" i="1" s="1"/>
  <c r="T4" i="1"/>
  <c r="S4" i="1"/>
  <c r="R10" i="41" l="1"/>
  <c r="R8" i="41"/>
  <c r="Y10" i="41"/>
  <c r="Z10" i="41"/>
  <c r="Y8" i="41"/>
  <c r="Y6" i="41"/>
  <c r="S6" i="8"/>
  <c r="Z6" i="8" s="1"/>
  <c r="Y4" i="8"/>
  <c r="D9" i="8"/>
  <c r="S8" i="8"/>
  <c r="Z8" i="8" s="1"/>
  <c r="W10" i="8"/>
  <c r="H11" i="8"/>
  <c r="L11" i="8"/>
  <c r="Z4" i="8"/>
  <c r="D7" i="8"/>
  <c r="R6" i="8" s="1"/>
  <c r="T10" i="8"/>
  <c r="T10" i="9"/>
  <c r="X6" i="9"/>
  <c r="X8" i="9"/>
  <c r="W10" i="9"/>
  <c r="L11" i="9"/>
  <c r="W6" i="9"/>
  <c r="Y6" i="9" s="1"/>
  <c r="W8" i="9"/>
  <c r="D11" i="9"/>
  <c r="H11" i="9"/>
  <c r="S10" i="9"/>
  <c r="Z10" i="9" s="1"/>
  <c r="S8" i="21"/>
  <c r="Z8" i="21" s="1"/>
  <c r="D7" i="21"/>
  <c r="T10" i="21"/>
  <c r="W8" i="21"/>
  <c r="S6" i="21"/>
  <c r="Z6" i="21" s="1"/>
  <c r="Z6" i="18"/>
  <c r="T10" i="18"/>
  <c r="D7" i="18"/>
  <c r="D9" i="18"/>
  <c r="S8" i="18"/>
  <c r="Z8" i="18" s="1"/>
  <c r="W10" i="18"/>
  <c r="H11" i="18"/>
  <c r="L11" i="18"/>
  <c r="Z12" i="16"/>
  <c r="AE16" i="16"/>
  <c r="AE12" i="16"/>
  <c r="AD16" i="16"/>
  <c r="AF16" i="16" s="1"/>
  <c r="H23" i="16"/>
  <c r="P23" i="16"/>
  <c r="Z4" i="16"/>
  <c r="AG4" i="16" s="1"/>
  <c r="X8" i="16"/>
  <c r="AD12" i="16"/>
  <c r="AE20" i="16"/>
  <c r="L21" i="16"/>
  <c r="P21" i="16"/>
  <c r="V20" i="16" s="1"/>
  <c r="W20" i="16" s="1"/>
  <c r="Y8" i="16"/>
  <c r="D11" i="16"/>
  <c r="V10" i="16" s="1"/>
  <c r="D15" i="16"/>
  <c r="D17" i="16"/>
  <c r="V16" i="16" s="1"/>
  <c r="W16" i="16" s="1"/>
  <c r="X18" i="16"/>
  <c r="X20" i="16"/>
  <c r="H21" i="16"/>
  <c r="AA16" i="19"/>
  <c r="AG4" i="19"/>
  <c r="AD12" i="19"/>
  <c r="AF12" i="19" s="1"/>
  <c r="X12" i="19"/>
  <c r="Z12" i="19" s="1"/>
  <c r="AE20" i="19"/>
  <c r="L21" i="19"/>
  <c r="P21" i="19"/>
  <c r="Y8" i="19"/>
  <c r="AA8" i="19" s="1"/>
  <c r="D11" i="19"/>
  <c r="V10" i="19" s="1"/>
  <c r="D15" i="19"/>
  <c r="V14" i="19" s="1"/>
  <c r="D17" i="19"/>
  <c r="V16" i="19" s="1"/>
  <c r="W16" i="19" s="1"/>
  <c r="X20" i="19"/>
  <c r="H21" i="19"/>
  <c r="AE8" i="19"/>
  <c r="Y10" i="19"/>
  <c r="AE16" i="19"/>
  <c r="AF16" i="19" s="1"/>
  <c r="D19" i="19"/>
  <c r="V18" i="19" s="1"/>
  <c r="Y20" i="19"/>
  <c r="L23" i="19"/>
  <c r="Y22" i="19"/>
  <c r="S8" i="26"/>
  <c r="Z8" i="26" s="1"/>
  <c r="D7" i="26"/>
  <c r="R6" i="26" s="1"/>
  <c r="T10" i="26"/>
  <c r="W8" i="26"/>
  <c r="S6" i="26"/>
  <c r="Z6" i="26" s="1"/>
  <c r="Y4" i="27"/>
  <c r="S6" i="27"/>
  <c r="Z6" i="27" s="1"/>
  <c r="W8" i="27"/>
  <c r="T10" i="27"/>
  <c r="D7" i="27"/>
  <c r="D9" i="27"/>
  <c r="R8" i="27" s="1"/>
  <c r="S8" i="27"/>
  <c r="Z8" i="27" s="1"/>
  <c r="S6" i="33"/>
  <c r="Z6" i="33" s="1"/>
  <c r="Y4" i="33"/>
  <c r="D9" i="33"/>
  <c r="S8" i="33"/>
  <c r="Z8" i="33" s="1"/>
  <c r="W10" i="33"/>
  <c r="Y10" i="33" s="1"/>
  <c r="H11" i="33"/>
  <c r="L11" i="33"/>
  <c r="Z4" i="33"/>
  <c r="D7" i="33"/>
  <c r="T10" i="33"/>
  <c r="L11" i="32"/>
  <c r="T10" i="32"/>
  <c r="D7" i="32"/>
  <c r="R6" i="32" s="1"/>
  <c r="D9" i="32"/>
  <c r="H9" i="32"/>
  <c r="R8" i="32" s="1"/>
  <c r="Y4" i="32"/>
  <c r="S6" i="32"/>
  <c r="Z6" i="32" s="1"/>
  <c r="W8" i="32"/>
  <c r="S8" i="32"/>
  <c r="Z8" i="32" s="1"/>
  <c r="W10" i="32"/>
  <c r="H11" i="32"/>
  <c r="S8" i="25"/>
  <c r="Z8" i="25" s="1"/>
  <c r="D7" i="25"/>
  <c r="T10" i="25"/>
  <c r="W8" i="25"/>
  <c r="S6" i="25"/>
  <c r="Z6" i="25" s="1"/>
  <c r="Z6" i="24"/>
  <c r="Y4" i="24"/>
  <c r="D9" i="24"/>
  <c r="S8" i="24"/>
  <c r="Z8" i="24" s="1"/>
  <c r="W10" i="24"/>
  <c r="H11" i="24"/>
  <c r="L11" i="24"/>
  <c r="D7" i="24"/>
  <c r="R6" i="24" s="1"/>
  <c r="T10" i="24"/>
  <c r="W8" i="24"/>
  <c r="Z6" i="14"/>
  <c r="Y4" i="14"/>
  <c r="D9" i="14"/>
  <c r="S8" i="14"/>
  <c r="Z8" i="14" s="1"/>
  <c r="W10" i="14"/>
  <c r="H11" i="14"/>
  <c r="L11" i="14"/>
  <c r="D7" i="14"/>
  <c r="R6" i="14" s="1"/>
  <c r="T10" i="14"/>
  <c r="W8" i="14"/>
  <c r="S6" i="12"/>
  <c r="Z6" i="12" s="1"/>
  <c r="Y4" i="12"/>
  <c r="D9" i="12"/>
  <c r="S8" i="12"/>
  <c r="Z8" i="12" s="1"/>
  <c r="W10" i="12"/>
  <c r="Y10" i="12" s="1"/>
  <c r="H11" i="12"/>
  <c r="R10" i="12" s="1"/>
  <c r="L11" i="12"/>
  <c r="Z4" i="12"/>
  <c r="D7" i="12"/>
  <c r="T10" i="12"/>
  <c r="S8" i="2"/>
  <c r="Z8" i="2" s="1"/>
  <c r="D7" i="2"/>
  <c r="W8" i="2"/>
  <c r="S6" i="2"/>
  <c r="Z6" i="2" s="1"/>
  <c r="W20" i="45"/>
  <c r="Z20" i="45"/>
  <c r="Z16" i="45"/>
  <c r="AG16" i="45" s="1"/>
  <c r="V16" i="45"/>
  <c r="W16" i="45" s="1"/>
  <c r="AA12" i="45"/>
  <c r="AG12" i="45" s="1"/>
  <c r="AA20" i="45"/>
  <c r="AG20" i="45" s="1"/>
  <c r="Z10" i="35"/>
  <c r="Y6" i="35"/>
  <c r="P21" i="10"/>
  <c r="L17" i="10"/>
  <c r="H21" i="10"/>
  <c r="H17" i="10"/>
  <c r="H13" i="10"/>
  <c r="X20" i="10"/>
  <c r="Z20" i="10" s="1"/>
  <c r="AE20" i="10"/>
  <c r="Y20" i="10"/>
  <c r="AD20" i="10"/>
  <c r="Y16" i="10"/>
  <c r="AA16" i="10" s="1"/>
  <c r="AE16" i="10"/>
  <c r="AE12" i="10"/>
  <c r="X12" i="10"/>
  <c r="Z12" i="10" s="1"/>
  <c r="Y12" i="10"/>
  <c r="AA12" i="10" s="1"/>
  <c r="D13" i="10"/>
  <c r="D9" i="10"/>
  <c r="V8" i="10" s="1"/>
  <c r="W8" i="10" s="1"/>
  <c r="AE8" i="10"/>
  <c r="AD8" i="10"/>
  <c r="Y8" i="10"/>
  <c r="AA8" i="10" s="1"/>
  <c r="Z4" i="10"/>
  <c r="AG4" i="10" s="1"/>
  <c r="V4" i="10"/>
  <c r="W4" i="10" s="1"/>
  <c r="AF4" i="10"/>
  <c r="Z10" i="38"/>
  <c r="Y6" i="38"/>
  <c r="L11" i="30"/>
  <c r="S10" i="30"/>
  <c r="T10" i="30"/>
  <c r="X6" i="30"/>
  <c r="Y6" i="30" s="1"/>
  <c r="X8" i="30"/>
  <c r="H9" i="30"/>
  <c r="R8" i="30" s="1"/>
  <c r="W6" i="30"/>
  <c r="W8" i="30"/>
  <c r="Y8" i="30" s="1"/>
  <c r="T8" i="30"/>
  <c r="Z8" i="30" s="1"/>
  <c r="W10" i="30"/>
  <c r="Z8" i="23"/>
  <c r="T10" i="23"/>
  <c r="H9" i="23"/>
  <c r="L11" i="3"/>
  <c r="Y4" i="3"/>
  <c r="S6" i="3"/>
  <c r="Z6" i="3" s="1"/>
  <c r="W8" i="3"/>
  <c r="S8" i="3"/>
  <c r="Z8" i="3" s="1"/>
  <c r="W10" i="3"/>
  <c r="Y10" i="3" s="1"/>
  <c r="H11" i="3"/>
  <c r="T10" i="3"/>
  <c r="D7" i="3"/>
  <c r="R6" i="3" s="1"/>
  <c r="D9" i="3"/>
  <c r="H9" i="3"/>
  <c r="H11" i="31"/>
  <c r="D7" i="31"/>
  <c r="D9" i="31"/>
  <c r="H9" i="31"/>
  <c r="R8" i="31" s="1"/>
  <c r="Z6" i="31"/>
  <c r="S8" i="31"/>
  <c r="Z8" i="31" s="1"/>
  <c r="Z4" i="31"/>
  <c r="T10" i="31"/>
  <c r="Z6" i="22"/>
  <c r="S8" i="22"/>
  <c r="Z8" i="22" s="1"/>
  <c r="T10" i="22"/>
  <c r="D7" i="22"/>
  <c r="R6" i="22" s="1"/>
  <c r="D9" i="22"/>
  <c r="H9" i="22"/>
  <c r="T10" i="17"/>
  <c r="D7" i="17"/>
  <c r="R6" i="17" s="1"/>
  <c r="D9" i="17"/>
  <c r="H9" i="17"/>
  <c r="R8" i="17" s="1"/>
  <c r="Y4" i="17"/>
  <c r="S6" i="17"/>
  <c r="Z6" i="17" s="1"/>
  <c r="W8" i="17"/>
  <c r="S8" i="17"/>
  <c r="Z8" i="17" s="1"/>
  <c r="W10" i="17"/>
  <c r="H11" i="17"/>
  <c r="Y4" i="11"/>
  <c r="S6" i="11"/>
  <c r="Z6" i="11" s="1"/>
  <c r="W8" i="11"/>
  <c r="Y8" i="11" s="1"/>
  <c r="S8" i="11"/>
  <c r="Z8" i="11" s="1"/>
  <c r="W10" i="11"/>
  <c r="H11" i="11"/>
  <c r="Z4" i="11"/>
  <c r="T10" i="11"/>
  <c r="L11" i="4"/>
  <c r="D7" i="4"/>
  <c r="W8" i="4"/>
  <c r="S8" i="4"/>
  <c r="Z8" i="4" s="1"/>
  <c r="W10" i="4"/>
  <c r="H11" i="4"/>
  <c r="S6" i="4"/>
  <c r="Z6" i="4" s="1"/>
  <c r="T10" i="4"/>
  <c r="L11" i="1"/>
  <c r="S6" i="1"/>
  <c r="S8" i="1"/>
  <c r="D7" i="1"/>
  <c r="R6" i="1" s="1"/>
  <c r="D9" i="1"/>
  <c r="R8" i="1" s="1"/>
  <c r="W10" i="1"/>
  <c r="H11" i="1"/>
  <c r="S10" i="1"/>
  <c r="Z4" i="1"/>
  <c r="T8" i="1"/>
  <c r="Z8" i="1" s="1"/>
  <c r="D11" i="1"/>
  <c r="T10" i="1"/>
  <c r="R6" i="33"/>
  <c r="R8" i="33"/>
  <c r="X10" i="33"/>
  <c r="W6" i="33"/>
  <c r="Y6" i="33" s="1"/>
  <c r="S10" i="33"/>
  <c r="Z10" i="33" s="1"/>
  <c r="D11" i="33"/>
  <c r="X6" i="33"/>
  <c r="X8" i="33"/>
  <c r="Y8" i="33" s="1"/>
  <c r="X10" i="32"/>
  <c r="W6" i="32"/>
  <c r="S10" i="32"/>
  <c r="Z10" i="32" s="1"/>
  <c r="D11" i="32"/>
  <c r="X6" i="32"/>
  <c r="X8" i="32"/>
  <c r="R6" i="31"/>
  <c r="X10" i="31"/>
  <c r="Y10" i="31" s="1"/>
  <c r="W6" i="31"/>
  <c r="S10" i="31"/>
  <c r="D11" i="31"/>
  <c r="R10" i="31" s="1"/>
  <c r="X6" i="31"/>
  <c r="X8" i="31"/>
  <c r="Y8" i="31" s="1"/>
  <c r="R10" i="30"/>
  <c r="Z10" i="30"/>
  <c r="D7" i="30"/>
  <c r="R6" i="30" s="1"/>
  <c r="D9" i="30"/>
  <c r="T6" i="30"/>
  <c r="Z6" i="30" s="1"/>
  <c r="X10" i="30"/>
  <c r="Y10" i="30" s="1"/>
  <c r="Y10" i="27"/>
  <c r="R6" i="27"/>
  <c r="X10" i="27"/>
  <c r="W6" i="27"/>
  <c r="Y6" i="27" s="1"/>
  <c r="S10" i="27"/>
  <c r="D11" i="27"/>
  <c r="R10" i="27" s="1"/>
  <c r="X6" i="27"/>
  <c r="X8" i="27"/>
  <c r="Y8" i="27" s="1"/>
  <c r="R8" i="26"/>
  <c r="R10" i="26"/>
  <c r="X10" i="26"/>
  <c r="Y10" i="26" s="1"/>
  <c r="W6" i="26"/>
  <c r="S10" i="26"/>
  <c r="Z10" i="26" s="1"/>
  <c r="D11" i="26"/>
  <c r="X6" i="26"/>
  <c r="X8" i="26"/>
  <c r="Y8" i="26" s="1"/>
  <c r="R8" i="25"/>
  <c r="Y10" i="25"/>
  <c r="R6" i="25"/>
  <c r="X10" i="25"/>
  <c r="W6" i="25"/>
  <c r="Y6" i="25" s="1"/>
  <c r="S10" i="25"/>
  <c r="Z10" i="25" s="1"/>
  <c r="D11" i="25"/>
  <c r="R10" i="25" s="1"/>
  <c r="X6" i="25"/>
  <c r="X8" i="25"/>
  <c r="Y8" i="25" s="1"/>
  <c r="R10" i="24"/>
  <c r="R8" i="24"/>
  <c r="X10" i="24"/>
  <c r="Y10" i="24" s="1"/>
  <c r="W6" i="24"/>
  <c r="Y6" i="24" s="1"/>
  <c r="S10" i="24"/>
  <c r="Z10" i="24" s="1"/>
  <c r="D11" i="24"/>
  <c r="X6" i="24"/>
  <c r="X8" i="24"/>
  <c r="Y8" i="24" s="1"/>
  <c r="R6" i="23"/>
  <c r="R8" i="23"/>
  <c r="X10" i="23"/>
  <c r="Y10" i="23" s="1"/>
  <c r="W6" i="23"/>
  <c r="S10" i="23"/>
  <c r="Z10" i="23" s="1"/>
  <c r="D11" i="23"/>
  <c r="R10" i="23" s="1"/>
  <c r="X6" i="23"/>
  <c r="X8" i="23"/>
  <c r="Y8" i="23" s="1"/>
  <c r="R8" i="22"/>
  <c r="X10" i="22"/>
  <c r="Y10" i="22" s="1"/>
  <c r="W6" i="22"/>
  <c r="Y6" i="22" s="1"/>
  <c r="S10" i="22"/>
  <c r="D11" i="22"/>
  <c r="R10" i="22" s="1"/>
  <c r="X6" i="22"/>
  <c r="X8" i="22"/>
  <c r="Y8" i="22" s="1"/>
  <c r="V22" i="19"/>
  <c r="V20" i="19"/>
  <c r="W4" i="19"/>
  <c r="V12" i="19"/>
  <c r="D9" i="19"/>
  <c r="V8" i="19" s="1"/>
  <c r="W8" i="19" s="1"/>
  <c r="Y12" i="19"/>
  <c r="AA12" i="19" s="1"/>
  <c r="AG12" i="19" s="1"/>
  <c r="X16" i="19"/>
  <c r="Z16" i="19" s="1"/>
  <c r="AG16" i="19" s="1"/>
  <c r="X10" i="19"/>
  <c r="Z8" i="19" s="1"/>
  <c r="D13" i="19"/>
  <c r="AD20" i="19"/>
  <c r="AF20" i="19" s="1"/>
  <c r="AD8" i="19"/>
  <c r="X22" i="19"/>
  <c r="V22" i="16"/>
  <c r="AA8" i="16"/>
  <c r="W4" i="16"/>
  <c r="V12" i="16"/>
  <c r="V14" i="16"/>
  <c r="D9" i="16"/>
  <c r="V8" i="16" s="1"/>
  <c r="W8" i="16" s="1"/>
  <c r="Y12" i="16"/>
  <c r="AA12" i="16" s="1"/>
  <c r="AG12" i="16" s="1"/>
  <c r="X16" i="16"/>
  <c r="Z16" i="16" s="1"/>
  <c r="AG16" i="16" s="1"/>
  <c r="X10" i="16"/>
  <c r="D13" i="16"/>
  <c r="AD20" i="16"/>
  <c r="AF20" i="16" s="1"/>
  <c r="AD8" i="16"/>
  <c r="AF8" i="16" s="1"/>
  <c r="X22" i="16"/>
  <c r="R6" i="18"/>
  <c r="R8" i="18"/>
  <c r="X10" i="18"/>
  <c r="Y10" i="18" s="1"/>
  <c r="W6" i="18"/>
  <c r="Y6" i="18" s="1"/>
  <c r="S10" i="18"/>
  <c r="Z10" i="18" s="1"/>
  <c r="D11" i="18"/>
  <c r="X6" i="18"/>
  <c r="X8" i="18"/>
  <c r="Y8" i="18" s="1"/>
  <c r="R8" i="21"/>
  <c r="Y10" i="21"/>
  <c r="R6" i="21"/>
  <c r="X10" i="21"/>
  <c r="W6" i="21"/>
  <c r="Y6" i="21" s="1"/>
  <c r="S10" i="21"/>
  <c r="Z10" i="21" s="1"/>
  <c r="D11" i="21"/>
  <c r="R10" i="21" s="1"/>
  <c r="X6" i="21"/>
  <c r="X8" i="21"/>
  <c r="R8" i="14"/>
  <c r="X10" i="14"/>
  <c r="Y10" i="14" s="1"/>
  <c r="W6" i="14"/>
  <c r="S10" i="14"/>
  <c r="Z10" i="14" s="1"/>
  <c r="D11" i="14"/>
  <c r="X6" i="14"/>
  <c r="X8" i="14"/>
  <c r="R8" i="12"/>
  <c r="R6" i="12"/>
  <c r="X10" i="12"/>
  <c r="W6" i="12"/>
  <c r="S10" i="12"/>
  <c r="D11" i="12"/>
  <c r="X6" i="12"/>
  <c r="X8" i="12"/>
  <c r="Y8" i="12" s="1"/>
  <c r="X10" i="17"/>
  <c r="W6" i="17"/>
  <c r="S10" i="17"/>
  <c r="D11" i="17"/>
  <c r="X6" i="17"/>
  <c r="X8" i="17"/>
  <c r="Y8" i="17" s="1"/>
  <c r="R6" i="11"/>
  <c r="R8" i="11"/>
  <c r="X10" i="11"/>
  <c r="Y10" i="11" s="1"/>
  <c r="W6" i="11"/>
  <c r="Y6" i="11" s="1"/>
  <c r="S10" i="11"/>
  <c r="D11" i="11"/>
  <c r="X6" i="11"/>
  <c r="X8" i="11"/>
  <c r="V22" i="10"/>
  <c r="V10" i="10"/>
  <c r="X8" i="10"/>
  <c r="Z8" i="10" s="1"/>
  <c r="D17" i="10"/>
  <c r="AD12" i="10"/>
  <c r="H15" i="10"/>
  <c r="V14" i="10" s="1"/>
  <c r="X18" i="10"/>
  <c r="D21" i="10"/>
  <c r="V20" i="10" s="1"/>
  <c r="W20" i="10" s="1"/>
  <c r="Y22" i="10"/>
  <c r="X16" i="10"/>
  <c r="AD16" i="10"/>
  <c r="Y8" i="9"/>
  <c r="R10" i="9"/>
  <c r="D7" i="9"/>
  <c r="R6" i="9" s="1"/>
  <c r="D9" i="9"/>
  <c r="R8" i="9" s="1"/>
  <c r="T6" i="9"/>
  <c r="Z6" i="9" s="1"/>
  <c r="X10" i="9"/>
  <c r="R8" i="8"/>
  <c r="Y10" i="8"/>
  <c r="X10" i="8"/>
  <c r="W6" i="8"/>
  <c r="Y6" i="8" s="1"/>
  <c r="S10" i="8"/>
  <c r="D11" i="8"/>
  <c r="R10" i="8" s="1"/>
  <c r="X6" i="8"/>
  <c r="X8" i="8"/>
  <c r="Y8" i="8" s="1"/>
  <c r="R8" i="4"/>
  <c r="R6" i="4"/>
  <c r="X10" i="4"/>
  <c r="W6" i="4"/>
  <c r="Y6" i="4" s="1"/>
  <c r="S10" i="4"/>
  <c r="D11" i="4"/>
  <c r="R10" i="4" s="1"/>
  <c r="X6" i="4"/>
  <c r="X8" i="4"/>
  <c r="R8" i="2"/>
  <c r="Y10" i="2"/>
  <c r="R6" i="2"/>
  <c r="X10" i="2"/>
  <c r="W6" i="2"/>
  <c r="Y6" i="2" s="1"/>
  <c r="S10" i="2"/>
  <c r="Z10" i="2" s="1"/>
  <c r="D11" i="2"/>
  <c r="R10" i="2" s="1"/>
  <c r="X6" i="2"/>
  <c r="X8" i="2"/>
  <c r="Y8" i="2" s="1"/>
  <c r="R8" i="3"/>
  <c r="X10" i="3"/>
  <c r="W6" i="3"/>
  <c r="Y6" i="3" s="1"/>
  <c r="S10" i="3"/>
  <c r="D11" i="3"/>
  <c r="X6" i="3"/>
  <c r="X8" i="3"/>
  <c r="X10" i="1"/>
  <c r="W6" i="1"/>
  <c r="Y6" i="1" s="1"/>
  <c r="T6" i="1"/>
  <c r="Z6" i="1" s="1"/>
  <c r="W8" i="1"/>
  <c r="Y8" i="1" s="1"/>
  <c r="Z10" i="8" l="1"/>
  <c r="Y10" i="9"/>
  <c r="Y8" i="21"/>
  <c r="R10" i="18"/>
  <c r="W12" i="16"/>
  <c r="Z20" i="16"/>
  <c r="AG20" i="16" s="1"/>
  <c r="Z8" i="16"/>
  <c r="AG8" i="16" s="1"/>
  <c r="AF12" i="16"/>
  <c r="W12" i="19"/>
  <c r="Z20" i="19"/>
  <c r="AG20" i="19" s="1"/>
  <c r="AG8" i="19"/>
  <c r="W20" i="19"/>
  <c r="AA20" i="19"/>
  <c r="AF8" i="19"/>
  <c r="Y6" i="26"/>
  <c r="Z10" i="27"/>
  <c r="R10" i="33"/>
  <c r="Y10" i="32"/>
  <c r="Y8" i="32"/>
  <c r="Y6" i="32"/>
  <c r="R10" i="32"/>
  <c r="Y8" i="14"/>
  <c r="Y6" i="14"/>
  <c r="R10" i="14"/>
  <c r="Z10" i="12"/>
  <c r="Y6" i="12"/>
  <c r="V16" i="10"/>
  <c r="W16" i="10" s="1"/>
  <c r="V12" i="10"/>
  <c r="AF20" i="10"/>
  <c r="AA20" i="10"/>
  <c r="AG20" i="10" s="1"/>
  <c r="AF16" i="10"/>
  <c r="AG12" i="10"/>
  <c r="AF12" i="10"/>
  <c r="AF8" i="10"/>
  <c r="AG8" i="10"/>
  <c r="Y6" i="23"/>
  <c r="Y8" i="3"/>
  <c r="R10" i="3"/>
  <c r="Z10" i="3"/>
  <c r="Z10" i="31"/>
  <c r="Y6" i="31"/>
  <c r="Z10" i="22"/>
  <c r="Y10" i="17"/>
  <c r="R10" i="17"/>
  <c r="Z10" i="17"/>
  <c r="Y6" i="17"/>
  <c r="Z10" i="11"/>
  <c r="R10" i="11"/>
  <c r="Z10" i="4"/>
  <c r="Y8" i="4"/>
  <c r="Y10" i="4"/>
  <c r="Y10" i="1"/>
  <c r="Z10" i="1"/>
  <c r="R10" i="1"/>
  <c r="Z16" i="10"/>
  <c r="AG16" i="10" s="1"/>
  <c r="W12" i="10"/>
  <c r="P15" i="13" l="1"/>
  <c r="P13" i="13"/>
  <c r="T11" i="13"/>
  <c r="P11" i="13"/>
  <c r="L11" i="13"/>
  <c r="T9" i="13"/>
  <c r="P9" i="13"/>
  <c r="L9" i="13"/>
  <c r="T7" i="13"/>
  <c r="P7" i="13"/>
  <c r="L7" i="13"/>
  <c r="H7" i="13"/>
  <c r="T5" i="13"/>
  <c r="P5" i="13"/>
  <c r="L5" i="13"/>
  <c r="H5" i="13"/>
  <c r="O23" i="13" l="1"/>
  <c r="N23" i="13"/>
  <c r="K23" i="13"/>
  <c r="J23" i="13"/>
  <c r="G23" i="13"/>
  <c r="F23" i="13"/>
  <c r="C23" i="13"/>
  <c r="B23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H23" i="13" s="1"/>
  <c r="E22" i="13"/>
  <c r="D22" i="13"/>
  <c r="C22" i="13"/>
  <c r="B22" i="13"/>
  <c r="D23" i="13" s="1"/>
  <c r="O21" i="13"/>
  <c r="N21" i="13"/>
  <c r="K21" i="13"/>
  <c r="J21" i="13"/>
  <c r="G21" i="13"/>
  <c r="F21" i="13"/>
  <c r="C21" i="13"/>
  <c r="B21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D21" i="13" s="1"/>
  <c r="T19" i="13"/>
  <c r="K19" i="13"/>
  <c r="J19" i="13"/>
  <c r="G19" i="13"/>
  <c r="F19" i="13"/>
  <c r="C19" i="13"/>
  <c r="B19" i="13"/>
  <c r="M18" i="13"/>
  <c r="L18" i="13"/>
  <c r="K18" i="13"/>
  <c r="J18" i="13"/>
  <c r="I18" i="13"/>
  <c r="H18" i="13"/>
  <c r="G18" i="13"/>
  <c r="F18" i="13"/>
  <c r="H19" i="13" s="1"/>
  <c r="E18" i="13"/>
  <c r="D18" i="13"/>
  <c r="C18" i="13"/>
  <c r="B18" i="13"/>
  <c r="D19" i="13" s="1"/>
  <c r="T17" i="13"/>
  <c r="K17" i="13"/>
  <c r="J17" i="13"/>
  <c r="G17" i="13"/>
  <c r="F17" i="13"/>
  <c r="C17" i="13"/>
  <c r="B17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T15" i="13"/>
  <c r="G15" i="13"/>
  <c r="F15" i="13"/>
  <c r="C15" i="13"/>
  <c r="B15" i="13"/>
  <c r="I14" i="13"/>
  <c r="H14" i="13"/>
  <c r="X14" i="13" s="1"/>
  <c r="G14" i="13"/>
  <c r="F14" i="13"/>
  <c r="E14" i="13"/>
  <c r="D14" i="13"/>
  <c r="C14" i="13"/>
  <c r="B14" i="13"/>
  <c r="T13" i="13"/>
  <c r="G13" i="13"/>
  <c r="F13" i="13"/>
  <c r="C13" i="13"/>
  <c r="B13" i="13"/>
  <c r="I12" i="13"/>
  <c r="H12" i="13"/>
  <c r="G12" i="13"/>
  <c r="F12" i="13"/>
  <c r="E12" i="13"/>
  <c r="D12" i="13"/>
  <c r="C12" i="13"/>
  <c r="B12" i="13"/>
  <c r="C11" i="13"/>
  <c r="B11" i="13"/>
  <c r="E10" i="13"/>
  <c r="D10" i="13"/>
  <c r="C10" i="13"/>
  <c r="B10" i="13"/>
  <c r="C9" i="13"/>
  <c r="B9" i="13"/>
  <c r="E8" i="13"/>
  <c r="D8" i="13"/>
  <c r="C8" i="13"/>
  <c r="B8" i="13"/>
  <c r="AE8" i="13" s="1"/>
  <c r="V6" i="13"/>
  <c r="Y6" i="13"/>
  <c r="X6" i="13"/>
  <c r="V4" i="13"/>
  <c r="AE4" i="13"/>
  <c r="AD4" i="13"/>
  <c r="Y4" i="13"/>
  <c r="X4" i="13"/>
  <c r="Y18" i="13" l="1"/>
  <c r="AD12" i="13"/>
  <c r="AA4" i="13"/>
  <c r="AF4" i="13"/>
  <c r="P23" i="13"/>
  <c r="L21" i="13"/>
  <c r="P21" i="13"/>
  <c r="L19" i="13"/>
  <c r="V18" i="13" s="1"/>
  <c r="L17" i="13"/>
  <c r="L23" i="13"/>
  <c r="Y16" i="13"/>
  <c r="AA16" i="13" s="1"/>
  <c r="H17" i="13"/>
  <c r="D17" i="13"/>
  <c r="AE16" i="13"/>
  <c r="AE20" i="13"/>
  <c r="X8" i="13"/>
  <c r="D11" i="13"/>
  <c r="V10" i="13" s="1"/>
  <c r="X12" i="13"/>
  <c r="Z12" i="13" s="1"/>
  <c r="H15" i="13"/>
  <c r="X20" i="13"/>
  <c r="H21" i="13"/>
  <c r="Z4" i="13"/>
  <c r="Y8" i="13"/>
  <c r="AA8" i="13" s="1"/>
  <c r="Y10" i="13"/>
  <c r="AE12" i="13"/>
  <c r="H13" i="13"/>
  <c r="V12" i="13" s="1"/>
  <c r="D15" i="13"/>
  <c r="Y14" i="13"/>
  <c r="AD16" i="13"/>
  <c r="X18" i="13"/>
  <c r="Y20" i="13"/>
  <c r="Y22" i="13"/>
  <c r="V22" i="13"/>
  <c r="W4" i="13"/>
  <c r="V14" i="13"/>
  <c r="D9" i="13"/>
  <c r="V8" i="13" s="1"/>
  <c r="Y12" i="13"/>
  <c r="X16" i="13"/>
  <c r="X10" i="13"/>
  <c r="D13" i="13"/>
  <c r="AD20" i="13"/>
  <c r="AD8" i="13"/>
  <c r="AF8" i="13" s="1"/>
  <c r="X22" i="13"/>
  <c r="Z20" i="13" l="1"/>
  <c r="Z8" i="13"/>
  <c r="AG8" i="13" s="1"/>
  <c r="AG4" i="13"/>
  <c r="AF12" i="13"/>
  <c r="V20" i="13"/>
  <c r="W20" i="13" s="1"/>
  <c r="AF20" i="13"/>
  <c r="AF16" i="13"/>
  <c r="Z16" i="13"/>
  <c r="AG16" i="13" s="1"/>
  <c r="V16" i="13"/>
  <c r="W16" i="13" s="1"/>
  <c r="AA12" i="13"/>
  <c r="AG12" i="13" s="1"/>
  <c r="W12" i="13"/>
  <c r="AA20" i="13"/>
  <c r="W8" i="13"/>
  <c r="AG20" i="13" l="1"/>
</calcChain>
</file>

<file path=xl/sharedStrings.xml><?xml version="1.0" encoding="utf-8"?>
<sst xmlns="http://schemas.openxmlformats.org/spreadsheetml/2006/main" count="756" uniqueCount="232">
  <si>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</si>
  <si>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</si>
  <si>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</si>
  <si>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</si>
  <si>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</si>
  <si>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(1 - 4) ; (2 - 3) ; (3 - 4) ; (1 - 2) ; (2 - 4) ; (1 - 3)</t>
  </si>
  <si>
    <t>Sety wygrane</t>
  </si>
  <si>
    <t>Sety przegrane</t>
  </si>
  <si>
    <t>Stosunek setów</t>
  </si>
  <si>
    <t>Stosunek małych punktów</t>
  </si>
  <si>
    <t>Kolejność spotkań:       (2 - 5) ; (3 - 4) ; (1 - 5) ; (2 - 3) ; (1 - 4) ; (3 - 5) ; (2 - 4) ; (1 - 3) ; (4 - 5) ; (1 - 2)</t>
  </si>
  <si>
    <t>Tabela wyników turnieju Minisiatkówki na szczeblu Województwa Śląskiego                                                                                                                                    "Dwójki" Dziewcząt - I Liga Grupa 35 - Etap I</t>
  </si>
  <si>
    <t>Punkty     suma</t>
  </si>
  <si>
    <t xml:space="preserve">Małe punkty </t>
  </si>
  <si>
    <t>Tabela wyników turnieju Minisiatkówki na szczeblu Województwa Śląskiego                                                                                                                                    "Dwójki" Dziewcząt - I Liga Grupa 36 - Etap I</t>
  </si>
  <si>
    <t>Tabela wyników turnieju Minisiatkówki na szczeblu Województwa Śląskiego                                                                                                                                    "Dwójki" Dziewcząt - I Liga Grupa 37 - Etap I</t>
  </si>
  <si>
    <t>Tabela wyników turnieju Minisiatkówki na szczeblu Województwa Śląskiego                                                                                                                                    "Dwójki" Dziewcząt - I Liga Grupa 38 - Etap I</t>
  </si>
  <si>
    <t>Tabela wyników turnieju Minisiatkówki na szczeblu Województwa Śląskiego                                                                                                                                    "Dwójki" Dziewcząt - I Liga Grupa 39 - Etap I</t>
  </si>
  <si>
    <t>Tabela wyników turnieju Minisiatkówki na szczeblu Województwa Śląskiego                                                                                                                                    "Dwójki" Dziewcząt - I Liga Grupa 40 - Etap I</t>
  </si>
  <si>
    <t>Tabela wyników turnieju Minisiatkówki na szczeblu Województwa Śląskiego                                                                                                                                    "Dwójki" Dziewcząt - I Liga Grupa 41 - Etap I</t>
  </si>
  <si>
    <t>Tabela wyników turnieju Minisiatkówki na szczeblu Województwa Śląskiego                                                                                                                                    "Dwójki" Dziewcząt - I Liga Grupa 42 - Etap I</t>
  </si>
  <si>
    <t>Tabela wyników turnieju Minisiatkówki na szczeblu Województwa Śląskiego                                                                                                                                    "Dwójki" Dziewcząt - II Liga Grupa 43 - Etap I</t>
  </si>
  <si>
    <t>Tabela wyników turnieju Minisiatkówki na szczeblu Województwa Śląskiego                                                                                                                                    "Dwójki" Dziewcząt - II Liga Grupa 44 - Etap I</t>
  </si>
  <si>
    <t>Tabela wyników turnieju Minisiatkówki na szczeblu Województwa Śląskiego                                                                                                                                    "Dwójki" Dziewcząt - II Liga Grupa 45 - Etap I</t>
  </si>
  <si>
    <t>Tabela wyników turnieju Minisiatkówki na szczeblu Województwa Śląskiego                                                                                                                                    "Dwójki" Dziewcząt - II Liga Grupa 46 - Etap I</t>
  </si>
  <si>
    <t>Tabela wyników turnieju Minisiatkówki na szczeblu Województwa Śląskiego                                                                                                                                    "Dwójki" Dziewcząt - II Liga Grupa 47 - Etap I</t>
  </si>
  <si>
    <t>Tabela wyników turnieju Minisiatkówki na szczeblu Województwa Śląskiego                                                                                                                                    "Dwójki" Dziewcząt - II Liga Grupa 48 - Etap I</t>
  </si>
  <si>
    <t>Tabela wyników turnieju Minisiatkówki na szczeblu Województwa Śląskiego                                                                                                                                    "Dwójki" Dziewcząt - II Liga Grupa 49 - Etap I</t>
  </si>
  <si>
    <t>Tabela wyników turnieju Minisiatkówki na szczeblu Województwa Śląskiego                                                                                                                                    "Dwójki" Dziewcząt - II Liga Grupa 50 - Etap I</t>
  </si>
  <si>
    <t>Tabela wyników turnieju Minisiatkówki na szczeblu Województwa Śląskiego                                                                                                                                    "Dwójki" Dziewcząt - III Liga Grupa 51 - Etap I</t>
  </si>
  <si>
    <t>Tabela wyników turnieju Minisiatkówki na szczeblu Województwa Śląskiego                                                                                                                                    "Dwójki" Dziewcząt - III Liga Grupa 52 - Etap I</t>
  </si>
  <si>
    <t>Tabela wyników turnieju Minisiatkówki na szczeblu Województwa Śląskiego                                                                                                                                    "Dwójki" Dziewcząt - III Liga Grupa 53 - Etap I</t>
  </si>
  <si>
    <t>Tabela wyników turnieju Minisiatkówki na szczeblu Województwa Śląskiego                                                                                                                                    "Dwójki" Dziewcząt - III Liga Grupa 54 - Etap I</t>
  </si>
  <si>
    <t>Tabela wyników turnieju Minisiatkówki na szczeblu Województwa Śląskiego                                                                                                                                    "Dwójki" Dziewcząt - III Liga Grupa 55 - Etap I</t>
  </si>
  <si>
    <t>Tabela wyników turnieju Minisiatkówki na szczeblu Województwa Śląskiego                                                                                                                                    "Dwójki" Dziewcząt - III Liga Grupa 56 - Etap I</t>
  </si>
  <si>
    <t>Tabela wyników turnieju Minisiatkówki na szczeblu Województwa Śląskiego                                                                                                                                    "Dwójki" Dziewcząt - III Liga Grupa 57 - Etap I</t>
  </si>
  <si>
    <t>Tabela wyników turnieju Minisiatkówki na szczeblu Województwa Śląskiego                                                                                                                                    "Dwójki" Dziewcząt - III Liga Grupa 58 - Etap I</t>
  </si>
  <si>
    <t>Tabela wyników turnieju Minisiatkówki na szczeblu Województwa Śląskiego                                                                                                                                    "Dwójki" Dziewcząt - IV Liga Grupa 59 - Etap I</t>
  </si>
  <si>
    <t>Tabela wyników turnieju Minisiatkówki na szczeblu Województwa Śląskiego                                                                                                                                    "Dwójki" Dziewcząt - IV Liga Grupa 60 - Etap I</t>
  </si>
  <si>
    <t>Tabela wyników turnieju Minisiatkówki na szczeblu Województwa Śląskiego                                                                                                                                    "Dwójki" Dziewcząt - IV Liga Grupa 61 - Etap I</t>
  </si>
  <si>
    <t>Tabela wyników turnieju Minisiatkówki na szczeblu Województwa Śląskiego                                                                                                                                    "Dwójki" Dziewcząt - IV Liga Grupa 62 - Etap I</t>
  </si>
  <si>
    <t>Tabela wyników turnieju Minisiatkówki na szczeblu Województwa Śląskiego                                                                                                                                    "Dwójki" Dziewcząt - IV Liga Grupa 63 - Etap I</t>
  </si>
  <si>
    <t>Tabela wyników turnieju Minisiatkówki na szczeblu Województwa Śląskiego                                                                                                                                    "Dwójki" Dziewcząt - IV Liga Grupa 64 - Etap I</t>
  </si>
  <si>
    <t>Tabela wyników turnieju Minisiatkówki na szczeblu Województwa Śląskiego                                                                                                                                    "Dwójki" Dziewcząt - IV Liga Grupa 65 - Etap I</t>
  </si>
  <si>
    <t>Tabela wyników turnieju Minisiatkówki na szczeblu Województwa Śląskiego                                                                                                                                    "Dwójki" Dziewcząt - IV Liga Grupa 66 - Etap I</t>
  </si>
  <si>
    <t>Tabela wyników turnieju Minisiatkówki na szczeblu Województwa Śląskiego                                                                                                                                    "Dwójki" Dziewcząt - V Liga Grupa 67 - Etap I</t>
  </si>
  <si>
    <t>Tabela wyników turnieju Minisiatkówki na szczeblu Województwa Śląskiego                                                                                                                                    "Dwójki" Dziewcząt - V Liga Grupa 68 - Etap I</t>
  </si>
  <si>
    <t>Tabela wyników turnieju Minisiatkówki na szczeblu Województwa Śląskiego                                                                                                                                    "Dwójki" Dziewcząt - V Liga Grupa 69 - Etap I</t>
  </si>
  <si>
    <t>Tabela wyników turnieju Minisiatkówki na szczeblu Województwa Śląskiego                                                                                                                                    "Dwójki" Dziewcząt - V Liga Grupa 70 - Etap I</t>
  </si>
  <si>
    <t>Tabela wyników turnieju Minisiatkówki na szczeblu Województwa Śląskiego                                                                                                                                    "Dwójki" Dziewcząt - V Liga Grupa 71 - Etap I</t>
  </si>
  <si>
    <t>Tabela wyników turnieju Minisiatkówki na szczeblu Województwa Śląskiego                                                                                                                                    "Dwójki" Dziewcząt - V Liga Grupa 72 - Etap I</t>
  </si>
  <si>
    <t>Tabela wyników turnieju Minisiatkówki na szczeblu Województwa Śląskiego                                                                                                                                    "Dwójki" Dziewcząt - V Liga Grupa 73 - Etap I</t>
  </si>
  <si>
    <t>Tabela wyników turnieju Minisiatkówki na szczeblu Województwa Śląskiego                                                                                                                                    "Dwójki" Dziewcząt - V Liga Grupa 74 - Etap I</t>
  </si>
  <si>
    <t>Lechia Volleyball Mysłowice I</t>
  </si>
  <si>
    <t>Lechia Volleyball Mysłowice V</t>
  </si>
  <si>
    <t>Lechia Volleyball Mysłowice III</t>
  </si>
  <si>
    <t>KSS Gumisie Pyskowice II</t>
  </si>
  <si>
    <t>MKS-MOS Płomień Sosnowiec III</t>
  </si>
  <si>
    <t>Lechia Volleyball Mysłowice VII</t>
  </si>
  <si>
    <t>Lechia Volleyball Mysłowice VI</t>
  </si>
  <si>
    <t>UKS Olimpia Katowice III</t>
  </si>
  <si>
    <t>KSS Gumisie Pyskowice V</t>
  </si>
  <si>
    <t>KSS Gumisie Pyskowice IV</t>
  </si>
  <si>
    <t>KSS Gumisie Pyskowice III</t>
  </si>
  <si>
    <t>MSK Mysłowice IV</t>
  </si>
  <si>
    <t>MCKS Czeladź V</t>
  </si>
  <si>
    <t>MCKS Czeladź VI</t>
  </si>
  <si>
    <t>KS J.A.J.O. Jastrzębie IV</t>
  </si>
  <si>
    <t>KS J.A.J.O. Jastrzębie III</t>
  </si>
  <si>
    <t>KS J.A.J.O. Jastrzębie II</t>
  </si>
  <si>
    <t>KS J.A.J.O. Jastrzębie VI</t>
  </si>
  <si>
    <t>MOSIR Łaziska Górne VI</t>
  </si>
  <si>
    <t>MOSM SP19 Tychy VIII</t>
  </si>
  <si>
    <t>KS J.A.J.O. Jastrzębie V</t>
  </si>
  <si>
    <t>KPKS Halemba III</t>
  </si>
  <si>
    <t>GS UKS Krzanowice III</t>
  </si>
  <si>
    <t>GS UKS Krzanowice II</t>
  </si>
  <si>
    <t>KPKS Halemba VII</t>
  </si>
  <si>
    <t>KPKS Halemba V</t>
  </si>
  <si>
    <t>KPKS Halemba IV</t>
  </si>
  <si>
    <t>SPS Politechniki Częstochowskiej IV</t>
  </si>
  <si>
    <t>UKS Tytan      Ostrowy IV</t>
  </si>
  <si>
    <t>Lechia Volleyball Mysłowice IV</t>
  </si>
  <si>
    <t>MTS As         Myszków II</t>
  </si>
  <si>
    <t>UKSG      Blachownia II</t>
  </si>
  <si>
    <t>UKSG      Blachownia I</t>
  </si>
  <si>
    <t>UKS Sokół 43 Katowice IV</t>
  </si>
  <si>
    <t>UKS Sokół 43 Katowice V</t>
  </si>
  <si>
    <t>MTS As         Myszków IV</t>
  </si>
  <si>
    <t>MTS As         Myszków III</t>
  </si>
  <si>
    <t>MCKS Czeladź II</t>
  </si>
  <si>
    <t>UKS Źródełko Katowice IV</t>
  </si>
  <si>
    <t>UKS Sokół 43 Katowice VI</t>
  </si>
  <si>
    <t>UKS Sokół 43 Katowice III</t>
  </si>
  <si>
    <t>MCKS Czeladź VII</t>
  </si>
  <si>
    <t>MSK Mysłowice III</t>
  </si>
  <si>
    <t>MSK Mysłowice II</t>
  </si>
  <si>
    <t>MUKS Pasek Będzin IV</t>
  </si>
  <si>
    <t>MOSIR Łaziska Górne V</t>
  </si>
  <si>
    <t>MOSM SP19 Tychy V</t>
  </si>
  <si>
    <t>MOSIR Łaziska Górne III</t>
  </si>
  <si>
    <t>MOSIR Łaziska Górne IV</t>
  </si>
  <si>
    <t>MOSM SP19 Tychy X</t>
  </si>
  <si>
    <t>MOSM SP19 Tychy IX</t>
  </si>
  <si>
    <t>MUKS Sari SP15 Żory</t>
  </si>
  <si>
    <t>MOSM SP19 Tychy VII</t>
  </si>
  <si>
    <t>MOSM SP10 Tychy V</t>
  </si>
  <si>
    <t>MOSM SP10 Tychy VI</t>
  </si>
  <si>
    <t>MOSM SP10 Tychy VII</t>
  </si>
  <si>
    <t>SP3/UKS Jedynka Rybnik</t>
  </si>
  <si>
    <t>UKS Mikrus Katowice V</t>
  </si>
  <si>
    <t>KPKS Halemba VI</t>
  </si>
  <si>
    <t>JKS SMS AMS Jastrzębie VII</t>
  </si>
  <si>
    <t>JKS SMS AMS Jastrzębie VI</t>
  </si>
  <si>
    <t>JKS SMS AMS Jastrzębie VIII</t>
  </si>
  <si>
    <t>UKS Tytan      Ostrowy III</t>
  </si>
  <si>
    <t>MKS Dwójka Zawiercie V</t>
  </si>
  <si>
    <t>MKS Dwójka Zawiercie IV</t>
  </si>
  <si>
    <t>MKS Dwójka Zawiercie III</t>
  </si>
  <si>
    <t>KS Częstochowianka  Częstochowa IV</t>
  </si>
  <si>
    <t>UKS Źródełko Katowice II</t>
  </si>
  <si>
    <t>UKS Sokół 43 Katowice VII</t>
  </si>
  <si>
    <t>SPS Politechniki Częstochowskiej I</t>
  </si>
  <si>
    <t>Lechia Volleyball Mysłowice II</t>
  </si>
  <si>
    <t>MUKS Michałkowice IV</t>
  </si>
  <si>
    <t>MKS-MOS Płomień Sosnowiec II</t>
  </si>
  <si>
    <t>UKS Źródełko Katowice III</t>
  </si>
  <si>
    <t>UKS Źródełko Katowice I</t>
  </si>
  <si>
    <t>MUKS Michałkowice VIII</t>
  </si>
  <si>
    <t>MCKS Czeladź VIII</t>
  </si>
  <si>
    <t>MUKS Michałkowice VI</t>
  </si>
  <si>
    <t>MUKS Michałkowice V</t>
  </si>
  <si>
    <t>MOSM SP19 Tychy VI</t>
  </si>
  <si>
    <t>KS Siatkarz Beskid Skoczów IV</t>
  </si>
  <si>
    <t>MOSIR Łaziska Górne II</t>
  </si>
  <si>
    <t>KS Siatkarz Beskid Skoczów III</t>
  </si>
  <si>
    <t>UKS Trójka Mikołów V</t>
  </si>
  <si>
    <t>KPKS Halemba II</t>
  </si>
  <si>
    <t>KPKS Halemba I</t>
  </si>
  <si>
    <t>GS UKS Krzanowice I</t>
  </si>
  <si>
    <t>UKS Trójka Mikołów IV</t>
  </si>
  <si>
    <t>UKS Trójka Mikołów III</t>
  </si>
  <si>
    <t>MOSM SP10 Tychy III</t>
  </si>
  <si>
    <t>MOSM SP10 Tychy IV</t>
  </si>
  <si>
    <t>SIKReT Gliwice IV</t>
  </si>
  <si>
    <t>KS Częstochowianka Częstochowa III</t>
  </si>
  <si>
    <t>MKS                Dąbrowa Górnicza I</t>
  </si>
  <si>
    <t>MKS                Dąbrowa Górnicza II</t>
  </si>
  <si>
    <t>MKS Dwójka Zawiercie II</t>
  </si>
  <si>
    <t>MCKS Czeladź III</t>
  </si>
  <si>
    <t>KSS Gumisie Pyskowice I</t>
  </si>
  <si>
    <t>UKS Tytan      Ostrowy I</t>
  </si>
  <si>
    <t>SIKReT Gliwice I</t>
  </si>
  <si>
    <t>SPS Politechniki Częstochowskiej III</t>
  </si>
  <si>
    <t>UKS Karb Bytom</t>
  </si>
  <si>
    <t>UKS Sokół 43 Katowice I</t>
  </si>
  <si>
    <t>MKS-MOS Płomień Sosnowice I</t>
  </si>
  <si>
    <t>MCKS Czeladź IV</t>
  </si>
  <si>
    <t>MCKiS Jaworzno II</t>
  </si>
  <si>
    <t>MUKS Pasek Będzin II</t>
  </si>
  <si>
    <t>MUKS Pasek Będzin III</t>
  </si>
  <si>
    <t>MSK Mysłowice I</t>
  </si>
  <si>
    <t>MOSIR Łaziska Górne I</t>
  </si>
  <si>
    <t>UKS Centrum przy POSIR Pszczyna V</t>
  </si>
  <si>
    <t>UKS Centrum przy POSIR Pszczyna II</t>
  </si>
  <si>
    <t>KS Siatkarz Beskid Skoczów II</t>
  </si>
  <si>
    <t>UKS Centrum przy POSIR Pszczyna I</t>
  </si>
  <si>
    <t>UKS Centrum przy POSIR Pszczyna VI</t>
  </si>
  <si>
    <t xml:space="preserve">JKS SMS AMS Jastrzębie V </t>
  </si>
  <si>
    <t xml:space="preserve">JKS SMS AMS Jastrzębie III </t>
  </si>
  <si>
    <t>MOSM SP10 Tychy VIII</t>
  </si>
  <si>
    <t xml:space="preserve">JKS SMS AMS Jastrzębie IX </t>
  </si>
  <si>
    <t>MOSM SP10 Tychy II</t>
  </si>
  <si>
    <t>UKS Trójka Mikołów II</t>
  </si>
  <si>
    <t>UKS Mikrus Katowice II</t>
  </si>
  <si>
    <t>MKS Dwójka Zawiercie I</t>
  </si>
  <si>
    <t>AZS SP 31 Częstochowa</t>
  </si>
  <si>
    <t>KS Częstochowianka  Częstochowa II</t>
  </si>
  <si>
    <t>KS Częstochowianka  Częstochowa I</t>
  </si>
  <si>
    <t>SKS Markowski Volley Częstochowa I</t>
  </si>
  <si>
    <t>MUKS Michałkowice I</t>
  </si>
  <si>
    <t>MCKS Czeladź I</t>
  </si>
  <si>
    <t>UKS Stars Volley Częstochowa I</t>
  </si>
  <si>
    <t>SPS Politechniki Częstochowskiej II</t>
  </si>
  <si>
    <t>UKS Tytan      Ostrowy II</t>
  </si>
  <si>
    <t>MUKS Pasek Będzin V</t>
  </si>
  <si>
    <t>MUKS Michałkowice III</t>
  </si>
  <si>
    <t>UKS Sokół 43 Katowice II</t>
  </si>
  <si>
    <t>MUKS Michałkowice II</t>
  </si>
  <si>
    <t>MUKS Pasek Będzin I</t>
  </si>
  <si>
    <t>UKS Olimpia Katowice I</t>
  </si>
  <si>
    <t>UKS Olimpia Katowice II</t>
  </si>
  <si>
    <t>UKS Centrum przy POSIR Pszczyna III</t>
  </si>
  <si>
    <t>UKS Centrum przy POSIR Pszczyna IV</t>
  </si>
  <si>
    <t>MOSM SP19 Tychy IV</t>
  </si>
  <si>
    <t>MOSM SP19 Tychy III</t>
  </si>
  <si>
    <t>MOSM SP19 Tychy I</t>
  </si>
  <si>
    <t>MOSM SP19 Tychy II</t>
  </si>
  <si>
    <t>KS Siatkarz Beskid Skoczów I</t>
  </si>
  <si>
    <t>UKS Mikrus Katowice I</t>
  </si>
  <si>
    <t>JKS SMS AMS Jastrzębie IV</t>
  </si>
  <si>
    <t>MKS Zorza Wodzisław Śląski</t>
  </si>
  <si>
    <t>MOSM SP10 Tychy I</t>
  </si>
  <si>
    <t>UKS Mikrus Katowice IV</t>
  </si>
  <si>
    <t>UKS Mikrus Katowice III</t>
  </si>
  <si>
    <t>UKS Trójka Mikołów I</t>
  </si>
  <si>
    <t>MKS Dąbrowa Górnicza III</t>
  </si>
  <si>
    <t>SKS Markowski Volley Częstochowa</t>
  </si>
  <si>
    <t>Kolejność spotkań:       (1 - 6) ; (2 - 5) ; (3 - 4) ; (1 - 2) ; (3 - 5) ; (4 - 6) ; (1 - 3) ; (2 - 6) ; (4 - 5) ; (2 -3) ; (1 - 4) ; (5 - 6) ; (2 - 4) ; (1 - 5) ; (3 - 6)</t>
  </si>
  <si>
    <t>SIKReT       Gliwice III</t>
  </si>
  <si>
    <t>SIKReT        Gliwice II</t>
  </si>
  <si>
    <t xml:space="preserve">JKS SMS AMS Jastrzębie II </t>
  </si>
  <si>
    <t>JKS SMS AMS Jastrzębie I</t>
  </si>
  <si>
    <t>MUKS    Michałkowice VII</t>
  </si>
  <si>
    <t>SP6 Pyskowice</t>
  </si>
  <si>
    <t>MTS As Myszków I</t>
  </si>
  <si>
    <t>UKS Stars Volley Częstochowa</t>
  </si>
  <si>
    <t>I</t>
  </si>
  <si>
    <t>II</t>
  </si>
  <si>
    <t>III</t>
  </si>
  <si>
    <t>IV</t>
  </si>
  <si>
    <t>V</t>
  </si>
  <si>
    <t>VI</t>
  </si>
  <si>
    <t>MUKS Sari SP3 Żory II</t>
  </si>
  <si>
    <t>MUKS Sari SP3 Żory V</t>
  </si>
  <si>
    <t>MUKS Sari SP3 Żory I</t>
  </si>
  <si>
    <t>MUKS Sari SP3 Żory III</t>
  </si>
  <si>
    <t>MUKS Sari SP3 Żory VI</t>
  </si>
  <si>
    <t>MUKS Sari SP3 Żory VII</t>
  </si>
  <si>
    <t>MUKS Sari SP3 Żory VIII</t>
  </si>
  <si>
    <t>MUKS Sari SP3 Żory IV</t>
  </si>
  <si>
    <t>KS J.A.J.O. Jastrzębie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</si>
</sst>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;\-0;;@"/>
    <numFmt numFmtId="165" formatCode="[$-415]General"/>
    <numFmt numFmtId="166" formatCode="0;\-0;&quot;&quot;;@"/>
  </numFmts>
  <fonts count="1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  <font>
      <sz val="20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rgb="FF808080"/>
        <bgColor rgb="FF969696"/>
      </patternFill>
    </fill>
    <fill>
      <patternFill patternType="solid">
        <fgColor rgb="FF7F7F7F"/>
        <bgColor rgb="FF969696"/>
      </patternFill>
    </fill>
  </fills>
  <borders count="224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dashed">
        <color auto="1"/>
      </right>
      <top/>
      <bottom style="double">
        <color auto="1"/>
      </bottom>
      <diagonal/>
    </border>
    <border>
      <left style="thick">
        <color auto="1"/>
      </left>
      <right style="dashed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double">
        <color indexed="8"/>
      </left>
      <right style="thick">
        <color indexed="8"/>
      </right>
      <top/>
      <bottom style="thick">
        <color indexed="8"/>
      </bottom>
      <diagonal/>
    </border>
    <border>
      <left style="double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double">
        <color indexed="8"/>
      </left>
      <right style="thick">
        <color indexed="8"/>
      </right>
      <top style="double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double">
        <color indexed="8"/>
      </top>
      <bottom style="thick">
        <color indexed="8"/>
      </bottom>
      <diagonal/>
    </border>
    <border>
      <left style="thick">
        <color indexed="8"/>
      </left>
      <right/>
      <top style="double">
        <color indexed="8"/>
      </top>
      <bottom style="thick">
        <color indexed="8"/>
      </bottom>
      <diagonal/>
    </border>
    <border>
      <left/>
      <right style="double">
        <color indexed="8"/>
      </right>
      <top style="double">
        <color indexed="8"/>
      </top>
      <bottom style="thick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double">
        <color indexed="8"/>
      </right>
      <top style="thick">
        <color indexed="8"/>
      </top>
      <bottom style="thick">
        <color indexed="8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double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double">
        <color indexed="8"/>
      </left>
      <right style="thick">
        <color indexed="8"/>
      </right>
      <top style="thick">
        <color indexed="8"/>
      </top>
      <bottom style="double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double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ck">
        <color indexed="8"/>
      </right>
      <top/>
      <bottom style="double">
        <color indexed="8"/>
      </bottom>
      <diagonal/>
    </border>
    <border>
      <left style="thick">
        <color indexed="8"/>
      </left>
      <right style="double">
        <color indexed="8"/>
      </right>
      <top style="thick">
        <color indexed="8"/>
      </top>
      <bottom style="double">
        <color indexed="8"/>
      </bottom>
      <diagonal/>
    </border>
    <border>
      <left style="double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ck">
        <color indexed="8"/>
      </left>
      <right/>
      <top/>
      <bottom style="double">
        <color indexed="8"/>
      </bottom>
      <diagonal/>
    </border>
    <border>
      <left style="double">
        <color indexed="8"/>
      </left>
      <right style="thick">
        <color indexed="8"/>
      </right>
      <top style="thick">
        <color indexed="8"/>
      </top>
      <bottom/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double">
        <color auto="1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dashed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double">
        <color auto="1"/>
      </bottom>
      <diagonal/>
    </border>
  </borders>
  <cellStyleXfs count="2">
    <xf numFmtId="0" fontId="0" fillId="0" borderId="0"/>
    <xf numFmtId="165" fontId="5" fillId="0" borderId="0"/>
  </cellStyleXfs>
  <cellXfs count="5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4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0" fontId="0" fillId="0" borderId="88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92" xfId="0" applyFont="1" applyFill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93" xfId="0" applyFont="1" applyFill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95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8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0" fillId="0" borderId="97" xfId="0" applyFont="1" applyBorder="1" applyAlignment="1">
      <alignment horizontal="center"/>
    </xf>
    <xf numFmtId="0" fontId="0" fillId="0" borderId="98" xfId="0" applyFont="1" applyBorder="1" applyAlignment="1">
      <alignment horizontal="center"/>
    </xf>
    <xf numFmtId="0" fontId="0" fillId="0" borderId="99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2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02" xfId="0" applyBorder="1" applyAlignment="1">
      <alignment horizontal="center" vertical="center"/>
    </xf>
    <xf numFmtId="0" fontId="0" fillId="0" borderId="83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165" fontId="5" fillId="0" borderId="0" xfId="1"/>
    <xf numFmtId="165" fontId="8" fillId="0" borderId="107" xfId="1" applyFont="1" applyBorder="1" applyAlignment="1">
      <alignment horizontal="center" vertical="center" wrapText="1"/>
    </xf>
    <xf numFmtId="165" fontId="6" fillId="0" borderId="110" xfId="1" applyFont="1" applyBorder="1" applyAlignment="1">
      <alignment horizontal="center" vertical="center"/>
    </xf>
    <xf numFmtId="165" fontId="6" fillId="0" borderId="111" xfId="1" applyFont="1" applyBorder="1" applyAlignment="1">
      <alignment horizontal="center" vertical="center" wrapText="1"/>
    </xf>
    <xf numFmtId="165" fontId="6" fillId="0" borderId="112" xfId="1" applyFont="1" applyBorder="1" applyAlignment="1">
      <alignment horizontal="center" vertical="center" wrapText="1"/>
    </xf>
    <xf numFmtId="165" fontId="6" fillId="0" borderId="113" xfId="1" applyFont="1" applyBorder="1" applyAlignment="1">
      <alignment horizontal="center" vertical="center" wrapText="1"/>
    </xf>
    <xf numFmtId="165" fontId="6" fillId="0" borderId="115" xfId="1" applyFont="1" applyBorder="1" applyAlignment="1">
      <alignment horizontal="center" vertical="center"/>
    </xf>
    <xf numFmtId="165" fontId="6" fillId="0" borderId="116" xfId="1" applyFont="1" applyBorder="1" applyAlignment="1">
      <alignment horizontal="center" vertical="center"/>
    </xf>
    <xf numFmtId="165" fontId="6" fillId="0" borderId="117" xfId="1" applyFont="1" applyBorder="1" applyAlignment="1">
      <alignment horizontal="center" vertical="center"/>
    </xf>
    <xf numFmtId="165" fontId="6" fillId="0" borderId="0" xfId="1" applyFont="1" applyBorder="1" applyAlignment="1">
      <alignment horizontal="center" vertical="center"/>
    </xf>
    <xf numFmtId="165" fontId="6" fillId="0" borderId="118" xfId="1" applyFont="1" applyBorder="1" applyAlignment="1">
      <alignment horizontal="center" vertical="center"/>
    </xf>
    <xf numFmtId="165" fontId="6" fillId="0" borderId="119" xfId="1" applyFont="1" applyBorder="1" applyAlignment="1">
      <alignment horizontal="center" vertical="center"/>
    </xf>
    <xf numFmtId="165" fontId="6" fillId="0" borderId="120" xfId="1" applyFont="1" applyBorder="1" applyAlignment="1">
      <alignment vertical="center"/>
    </xf>
    <xf numFmtId="165" fontId="6" fillId="0" borderId="121" xfId="1" applyFont="1" applyBorder="1" applyAlignment="1">
      <alignment vertical="center"/>
    </xf>
    <xf numFmtId="165" fontId="6" fillId="0" borderId="122" xfId="1" applyFont="1" applyBorder="1" applyAlignment="1">
      <alignment horizontal="center" vertical="center"/>
    </xf>
    <xf numFmtId="165" fontId="6" fillId="0" borderId="132" xfId="1" applyFont="1" applyBorder="1" applyAlignment="1">
      <alignment horizontal="center" vertical="center"/>
    </xf>
    <xf numFmtId="165" fontId="6" fillId="0" borderId="133" xfId="1" applyFont="1" applyBorder="1" applyAlignment="1">
      <alignment horizontal="center" vertical="center"/>
    </xf>
    <xf numFmtId="165" fontId="6" fillId="0" borderId="135" xfId="1" applyFont="1" applyBorder="1" applyAlignment="1">
      <alignment vertical="center"/>
    </xf>
    <xf numFmtId="165" fontId="6" fillId="0" borderId="136" xfId="1" applyFont="1" applyBorder="1" applyAlignment="1">
      <alignment vertical="center"/>
    </xf>
    <xf numFmtId="165" fontId="6" fillId="0" borderId="136" xfId="1" applyFont="1" applyBorder="1" applyAlignment="1">
      <alignment horizontal="center" vertical="center"/>
    </xf>
    <xf numFmtId="165" fontId="6" fillId="0" borderId="137" xfId="1" applyFont="1" applyBorder="1" applyAlignment="1">
      <alignment horizontal="center" vertical="center"/>
    </xf>
    <xf numFmtId="165" fontId="6" fillId="0" borderId="138" xfId="1" applyFont="1" applyBorder="1" applyAlignment="1">
      <alignment horizontal="center" vertical="center"/>
    </xf>
    <xf numFmtId="165" fontId="6" fillId="0" borderId="139" xfId="1" applyFont="1" applyBorder="1" applyAlignment="1">
      <alignment horizontal="center" vertical="center"/>
    </xf>
    <xf numFmtId="165" fontId="6" fillId="0" borderId="140" xfId="1" applyFont="1" applyBorder="1" applyAlignment="1">
      <alignment vertical="center"/>
    </xf>
    <xf numFmtId="165" fontId="6" fillId="0" borderId="141" xfId="1" applyFont="1" applyBorder="1" applyAlignment="1">
      <alignment vertical="center"/>
    </xf>
    <xf numFmtId="165" fontId="6" fillId="0" borderId="142" xfId="1" applyFont="1" applyBorder="1" applyAlignment="1">
      <alignment horizontal="center" vertical="center"/>
    </xf>
    <xf numFmtId="165" fontId="6" fillId="0" borderId="143" xfId="1" applyFont="1" applyBorder="1" applyAlignment="1">
      <alignment horizontal="center" vertical="center"/>
    </xf>
    <xf numFmtId="165" fontId="6" fillId="0" borderId="144" xfId="1" applyFont="1" applyBorder="1" applyAlignment="1">
      <alignment horizontal="center" vertical="center"/>
    </xf>
    <xf numFmtId="165" fontId="6" fillId="0" borderId="146" xfId="1" applyFont="1" applyBorder="1" applyAlignment="1">
      <alignment vertical="center"/>
    </xf>
    <xf numFmtId="165" fontId="6" fillId="0" borderId="147" xfId="1" applyFont="1" applyBorder="1" applyAlignment="1">
      <alignment vertical="center"/>
    </xf>
    <xf numFmtId="165" fontId="6" fillId="0" borderId="115" xfId="1" applyFont="1" applyBorder="1" applyAlignment="1">
      <alignment horizontal="center"/>
    </xf>
    <xf numFmtId="165" fontId="6" fillId="0" borderId="116" xfId="1" applyFont="1" applyBorder="1" applyAlignment="1">
      <alignment horizontal="center"/>
    </xf>
    <xf numFmtId="165" fontId="6" fillId="0" borderId="117" xfId="1" applyFont="1" applyBorder="1" applyAlignment="1">
      <alignment horizontal="center"/>
    </xf>
    <xf numFmtId="165" fontId="6" fillId="0" borderId="148" xfId="1" applyFont="1" applyBorder="1" applyAlignment="1">
      <alignment horizontal="center"/>
    </xf>
    <xf numFmtId="165" fontId="6" fillId="0" borderId="120" xfId="1" applyFont="1" applyBorder="1" applyAlignment="1">
      <alignment horizontal="center" vertical="center"/>
    </xf>
    <xf numFmtId="165" fontId="6" fillId="0" borderId="121" xfId="1" applyFont="1" applyBorder="1" applyAlignment="1">
      <alignment horizontal="center"/>
    </xf>
    <xf numFmtId="165" fontId="6" fillId="0" borderId="149" xfId="1" applyFont="1" applyBorder="1" applyAlignment="1">
      <alignment horizontal="center"/>
    </xf>
    <xf numFmtId="165" fontId="6" fillId="0" borderId="119" xfId="1" applyFont="1" applyBorder="1" applyAlignment="1">
      <alignment horizontal="center"/>
    </xf>
    <xf numFmtId="165" fontId="6" fillId="0" borderId="120" xfId="1" applyFont="1" applyBorder="1" applyAlignment="1">
      <alignment horizontal="center"/>
    </xf>
    <xf numFmtId="165" fontId="6" fillId="0" borderId="0" xfId="1" applyFont="1" applyBorder="1" applyAlignment="1">
      <alignment horizontal="center"/>
    </xf>
    <xf numFmtId="165" fontId="6" fillId="0" borderId="137" xfId="1" applyFont="1" applyBorder="1" applyAlignment="1">
      <alignment horizontal="center"/>
    </xf>
    <xf numFmtId="165" fontId="6" fillId="0" borderId="142" xfId="1" applyFont="1" applyBorder="1" applyAlignment="1">
      <alignment horizontal="center"/>
    </xf>
    <xf numFmtId="165" fontId="6" fillId="0" borderId="132" xfId="1" applyFont="1" applyBorder="1" applyAlignment="1">
      <alignment horizontal="center"/>
    </xf>
    <xf numFmtId="165" fontId="6" fillId="0" borderId="133" xfId="1" applyFont="1" applyBorder="1" applyAlignment="1">
      <alignment horizontal="center"/>
    </xf>
    <xf numFmtId="165" fontId="6" fillId="0" borderId="135" xfId="1" applyFont="1" applyBorder="1" applyAlignment="1">
      <alignment horizontal="center"/>
    </xf>
    <xf numFmtId="165" fontId="6" fillId="0" borderId="136" xfId="1" applyFont="1" applyBorder="1" applyAlignment="1">
      <alignment horizontal="center"/>
    </xf>
    <xf numFmtId="165" fontId="6" fillId="0" borderId="139" xfId="1" applyFont="1" applyBorder="1" applyAlignment="1">
      <alignment horizontal="center"/>
    </xf>
    <xf numFmtId="165" fontId="6" fillId="0" borderId="140" xfId="1" applyFont="1" applyBorder="1" applyAlignment="1">
      <alignment horizontal="center"/>
    </xf>
    <xf numFmtId="165" fontId="6" fillId="0" borderId="141" xfId="1" applyFont="1" applyBorder="1" applyAlignment="1">
      <alignment horizontal="center"/>
    </xf>
    <xf numFmtId="165" fontId="6" fillId="0" borderId="151" xfId="1" applyFont="1" applyBorder="1" applyAlignment="1">
      <alignment horizontal="center"/>
    </xf>
    <xf numFmtId="165" fontId="6" fillId="0" borderId="152" xfId="1" applyFont="1" applyBorder="1" applyAlignment="1">
      <alignment horizontal="center"/>
    </xf>
    <xf numFmtId="165" fontId="6" fillId="0" borderId="143" xfId="1" applyFont="1" applyBorder="1" applyAlignment="1">
      <alignment horizontal="center"/>
    </xf>
    <xf numFmtId="165" fontId="6" fillId="0" borderId="146" xfId="1" applyFont="1" applyBorder="1" applyAlignment="1">
      <alignment horizontal="center"/>
    </xf>
    <xf numFmtId="165" fontId="6" fillId="0" borderId="147" xfId="1" applyFont="1" applyBorder="1" applyAlignment="1">
      <alignment horizontal="center"/>
    </xf>
    <xf numFmtId="165" fontId="6" fillId="0" borderId="153" xfId="1" applyFont="1" applyBorder="1" applyAlignment="1">
      <alignment horizontal="center"/>
    </xf>
    <xf numFmtId="165" fontId="6" fillId="0" borderId="118" xfId="1" applyFont="1" applyBorder="1" applyAlignment="1">
      <alignment horizontal="center"/>
    </xf>
    <xf numFmtId="165" fontId="6" fillId="0" borderId="154" xfId="1" applyFont="1" applyBorder="1" applyAlignment="1">
      <alignment horizontal="center"/>
    </xf>
    <xf numFmtId="165" fontId="6" fillId="0" borderId="138" xfId="1" applyFont="1" applyBorder="1" applyAlignment="1">
      <alignment horizontal="center"/>
    </xf>
    <xf numFmtId="165" fontId="6" fillId="0" borderId="155" xfId="1" applyFont="1" applyBorder="1" applyAlignment="1">
      <alignment horizontal="center"/>
    </xf>
    <xf numFmtId="165" fontId="6" fillId="0" borderId="122" xfId="1" applyFont="1" applyBorder="1" applyAlignment="1">
      <alignment horizontal="center"/>
    </xf>
    <xf numFmtId="165" fontId="6" fillId="0" borderId="156" xfId="1" applyFont="1" applyBorder="1" applyAlignment="1">
      <alignment horizontal="center"/>
    </xf>
    <xf numFmtId="165" fontId="6" fillId="0" borderId="158" xfId="1" applyFont="1" applyBorder="1" applyAlignment="1">
      <alignment horizontal="center"/>
    </xf>
    <xf numFmtId="165" fontId="6" fillId="0" borderId="162" xfId="1" applyFont="1" applyBorder="1" applyAlignment="1">
      <alignment horizontal="center"/>
    </xf>
    <xf numFmtId="165" fontId="6" fillId="0" borderId="163" xfId="1" applyFont="1" applyBorder="1" applyAlignment="1">
      <alignment horizontal="center"/>
    </xf>
    <xf numFmtId="165" fontId="6" fillId="0" borderId="164" xfId="1" applyFont="1" applyBorder="1" applyAlignment="1">
      <alignment horizontal="center"/>
    </xf>
    <xf numFmtId="165" fontId="6" fillId="0" borderId="120" xfId="1" applyFont="1" applyBorder="1" applyAlignment="1"/>
    <xf numFmtId="165" fontId="6" fillId="0" borderId="116" xfId="1" applyFont="1" applyBorder="1" applyAlignment="1"/>
    <xf numFmtId="165" fontId="6" fillId="0" borderId="0" xfId="1" applyFont="1" applyBorder="1" applyAlignment="1"/>
    <xf numFmtId="165" fontId="6" fillId="0" borderId="122" xfId="1" applyFont="1" applyBorder="1" applyAlignment="1"/>
    <xf numFmtId="165" fontId="6" fillId="0" borderId="132" xfId="1" applyFont="1" applyBorder="1" applyAlignment="1"/>
    <xf numFmtId="165" fontId="6" fillId="0" borderId="174" xfId="1" applyFont="1" applyBorder="1" applyAlignment="1"/>
    <xf numFmtId="165" fontId="6" fillId="0" borderId="137" xfId="1" applyFont="1" applyBorder="1" applyAlignment="1"/>
    <xf numFmtId="165" fontId="6" fillId="0" borderId="142" xfId="1" applyFont="1" applyBorder="1" applyAlignment="1"/>
    <xf numFmtId="165" fontId="6" fillId="0" borderId="151" xfId="1" applyFont="1" applyBorder="1" applyAlignment="1"/>
    <xf numFmtId="165" fontId="6" fillId="0" borderId="168" xfId="1" applyFont="1" applyBorder="1" applyAlignment="1">
      <alignment horizontal="center"/>
    </xf>
    <xf numFmtId="165" fontId="6" fillId="0" borderId="176" xfId="1" applyFont="1" applyBorder="1" applyAlignment="1">
      <alignment horizontal="center"/>
    </xf>
    <xf numFmtId="165" fontId="6" fillId="0" borderId="178" xfId="1" applyFont="1" applyBorder="1" applyAlignment="1">
      <alignment horizontal="center"/>
    </xf>
    <xf numFmtId="165" fontId="6" fillId="0" borderId="179" xfId="1" applyFont="1" applyBorder="1" applyAlignment="1"/>
    <xf numFmtId="165" fontId="6" fillId="0" borderId="178" xfId="1" applyFont="1" applyBorder="1" applyAlignment="1"/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102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103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8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102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103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8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189" xfId="0" applyFont="1" applyBorder="1" applyAlignment="1">
      <alignment horizontal="center" vertical="center"/>
    </xf>
    <xf numFmtId="0" fontId="0" fillId="0" borderId="190" xfId="0" applyFont="1" applyBorder="1" applyAlignment="1">
      <alignment horizontal="center" vertical="center"/>
    </xf>
    <xf numFmtId="0" fontId="0" fillId="0" borderId="191" xfId="0" applyFont="1" applyBorder="1" applyAlignment="1">
      <alignment horizontal="center" vertical="center"/>
    </xf>
    <xf numFmtId="0" fontId="0" fillId="0" borderId="192" xfId="0" applyFont="1" applyBorder="1" applyAlignment="1">
      <alignment horizontal="center" vertical="center"/>
    </xf>
    <xf numFmtId="0" fontId="0" fillId="0" borderId="193" xfId="0" applyFont="1" applyBorder="1" applyAlignment="1">
      <alignment horizontal="center" vertical="center"/>
    </xf>
    <xf numFmtId="0" fontId="0" fillId="0" borderId="194" xfId="0" applyFont="1" applyBorder="1" applyAlignment="1">
      <alignment horizontal="center" vertical="center"/>
    </xf>
    <xf numFmtId="0" fontId="0" fillId="0" borderId="186" xfId="0" applyFont="1" applyBorder="1" applyAlignment="1">
      <alignment horizontal="center" vertical="center"/>
    </xf>
    <xf numFmtId="0" fontId="0" fillId="0" borderId="197" xfId="0" applyFont="1" applyBorder="1" applyAlignment="1">
      <alignment horizontal="center" vertical="center"/>
    </xf>
    <xf numFmtId="0" fontId="0" fillId="0" borderId="198" xfId="0" applyFont="1" applyBorder="1" applyAlignment="1">
      <alignment horizontal="center" vertical="center"/>
    </xf>
    <xf numFmtId="0" fontId="0" fillId="0" borderId="199" xfId="0" applyFont="1" applyBorder="1" applyAlignment="1">
      <alignment horizontal="center" vertical="center"/>
    </xf>
    <xf numFmtId="0" fontId="0" fillId="0" borderId="200" xfId="0" applyFont="1" applyBorder="1" applyAlignment="1">
      <alignment horizontal="center"/>
    </xf>
    <xf numFmtId="0" fontId="0" fillId="0" borderId="202" xfId="0" applyFont="1" applyBorder="1" applyAlignment="1">
      <alignment horizontal="center"/>
    </xf>
    <xf numFmtId="0" fontId="0" fillId="0" borderId="199" xfId="0" applyFont="1" applyBorder="1" applyAlignment="1">
      <alignment horizontal="center"/>
    </xf>
    <xf numFmtId="0" fontId="0" fillId="0" borderId="198" xfId="0" applyFont="1" applyBorder="1" applyAlignment="1">
      <alignment horizontal="center"/>
    </xf>
    <xf numFmtId="0" fontId="0" fillId="0" borderId="191" xfId="0" applyFont="1" applyBorder="1" applyAlignment="1">
      <alignment horizontal="center"/>
    </xf>
    <xf numFmtId="0" fontId="0" fillId="0" borderId="194" xfId="0" applyFont="1" applyBorder="1" applyAlignment="1">
      <alignment horizontal="center"/>
    </xf>
    <xf numFmtId="0" fontId="0" fillId="0" borderId="198" xfId="0" applyFont="1" applyFill="1" applyBorder="1" applyAlignment="1">
      <alignment horizontal="center"/>
    </xf>
    <xf numFmtId="0" fontId="0" fillId="0" borderId="199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6" xfId="0" applyFont="1" applyBorder="1" applyAlignment="1">
      <alignment horizontal="center"/>
    </xf>
    <xf numFmtId="0" fontId="5" fillId="0" borderId="97" xfId="0" applyFont="1" applyBorder="1" applyAlignment="1">
      <alignment horizontal="center"/>
    </xf>
    <xf numFmtId="0" fontId="5" fillId="0" borderId="8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86" xfId="0" applyFont="1" applyBorder="1" applyAlignment="1">
      <alignment horizontal="center"/>
    </xf>
    <xf numFmtId="0" fontId="5" fillId="0" borderId="87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88" xfId="0" applyFont="1" applyBorder="1" applyAlignment="1">
      <alignment horizontal="center"/>
    </xf>
    <xf numFmtId="0" fontId="5" fillId="0" borderId="98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5" fillId="0" borderId="89" xfId="0" applyFont="1" applyBorder="1" applyAlignment="1">
      <alignment horizontal="center"/>
    </xf>
    <xf numFmtId="0" fontId="5" fillId="0" borderId="90" xfId="0" applyFont="1" applyBorder="1" applyAlignment="1">
      <alignment horizontal="center"/>
    </xf>
    <xf numFmtId="0" fontId="5" fillId="0" borderId="92" xfId="0" applyFont="1" applyBorder="1" applyAlignment="1">
      <alignment horizontal="center"/>
    </xf>
    <xf numFmtId="0" fontId="5" fillId="0" borderId="99" xfId="0" applyFont="1" applyBorder="1" applyAlignment="1">
      <alignment horizontal="center"/>
    </xf>
    <xf numFmtId="0" fontId="5" fillId="0" borderId="93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95" xfId="0" applyFont="1" applyBorder="1" applyAlignment="1">
      <alignment horizontal="center"/>
    </xf>
    <xf numFmtId="0" fontId="2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59" xfId="0" applyNumberFormat="1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2" borderId="2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4" fontId="4" fillId="0" borderId="31" xfId="0" applyNumberFormat="1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0" fillId="4" borderId="183" xfId="0" applyFill="1" applyBorder="1" applyAlignment="1">
      <alignment horizont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182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1" fillId="0" borderId="66" xfId="0" applyNumberFormat="1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1" fillId="0" borderId="182" xfId="0" applyFont="1" applyBorder="1" applyAlignment="1">
      <alignment horizontal="center"/>
    </xf>
    <xf numFmtId="0" fontId="11" fillId="5" borderId="184" xfId="0" applyFont="1" applyFill="1" applyBorder="1" applyAlignment="1">
      <alignment horizontal="center"/>
    </xf>
    <xf numFmtId="0" fontId="11" fillId="0" borderId="185" xfId="0" applyFont="1" applyBorder="1" applyAlignment="1">
      <alignment horizontal="center"/>
    </xf>
    <xf numFmtId="0" fontId="11" fillId="5" borderId="183" xfId="0" applyFont="1" applyFill="1" applyBorder="1" applyAlignment="1">
      <alignment horizontal="center"/>
    </xf>
    <xf numFmtId="0" fontId="0" fillId="0" borderId="187" xfId="0" applyBorder="1" applyAlignment="1">
      <alignment horizontal="center"/>
    </xf>
    <xf numFmtId="0" fontId="0" fillId="0" borderId="188" xfId="0" applyBorder="1" applyAlignment="1">
      <alignment horizontal="center"/>
    </xf>
    <xf numFmtId="0" fontId="0" fillId="2" borderId="186" xfId="0" applyFill="1" applyBorder="1" applyAlignment="1">
      <alignment horizontal="center"/>
    </xf>
    <xf numFmtId="164" fontId="4" fillId="0" borderId="51" xfId="0" applyNumberFormat="1" applyFont="1" applyBorder="1" applyAlignment="1">
      <alignment horizontal="center" vertical="center"/>
    </xf>
    <xf numFmtId="164" fontId="4" fillId="0" borderId="5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164" fontId="1" fillId="0" borderId="94" xfId="0" applyNumberFormat="1" applyFont="1" applyBorder="1" applyAlignment="1">
      <alignment horizontal="center" vertical="center"/>
    </xf>
    <xf numFmtId="164" fontId="4" fillId="0" borderId="57" xfId="0" applyNumberFormat="1" applyFont="1" applyBorder="1" applyAlignment="1">
      <alignment horizontal="center" vertical="center"/>
    </xf>
    <xf numFmtId="0" fontId="0" fillId="2" borderId="2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64" xfId="0" applyFont="1" applyFill="1" applyBorder="1" applyAlignment="1">
      <alignment horizontal="center"/>
    </xf>
    <xf numFmtId="0" fontId="0" fillId="2" borderId="60" xfId="0" applyFont="1" applyFill="1" applyBorder="1" applyAlignment="1">
      <alignment horizontal="center"/>
    </xf>
    <xf numFmtId="0" fontId="0" fillId="2" borderId="65" xfId="0" applyFont="1" applyFill="1" applyBorder="1" applyAlignment="1">
      <alignment horizontal="center"/>
    </xf>
    <xf numFmtId="164" fontId="1" fillId="0" borderId="91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67" xfId="0" applyNumberFormat="1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9" xfId="0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165" fontId="6" fillId="0" borderId="106" xfId="1" applyFont="1" applyBorder="1" applyAlignment="1">
      <alignment horizontal="center" vertical="center" wrapText="1"/>
    </xf>
    <xf numFmtId="0" fontId="5" fillId="0" borderId="182" xfId="0" applyFont="1" applyBorder="1" applyAlignment="1">
      <alignment horizontal="center"/>
    </xf>
    <xf numFmtId="0" fontId="5" fillId="5" borderId="183" xfId="0" applyFont="1" applyFill="1" applyBorder="1" applyAlignment="1">
      <alignment horizontal="center"/>
    </xf>
    <xf numFmtId="0" fontId="0" fillId="2" borderId="186" xfId="0" applyFont="1" applyFill="1" applyBorder="1" applyAlignment="1">
      <alignment horizontal="center"/>
    </xf>
    <xf numFmtId="0" fontId="0" fillId="2" borderId="197" xfId="0" applyFont="1" applyFill="1" applyBorder="1" applyAlignment="1">
      <alignment horizontal="center"/>
    </xf>
    <xf numFmtId="0" fontId="0" fillId="2" borderId="199" xfId="0" applyFont="1" applyFill="1" applyBorder="1" applyAlignment="1">
      <alignment horizontal="center"/>
    </xf>
    <xf numFmtId="0" fontId="0" fillId="2" borderId="201" xfId="0" applyFont="1" applyFill="1" applyBorder="1" applyAlignment="1">
      <alignment horizontal="center"/>
    </xf>
    <xf numFmtId="0" fontId="0" fillId="0" borderId="195" xfId="0" applyBorder="1" applyAlignment="1">
      <alignment horizontal="center"/>
    </xf>
    <xf numFmtId="0" fontId="0" fillId="0" borderId="196" xfId="0" applyBorder="1" applyAlignment="1">
      <alignment horizontal="center"/>
    </xf>
    <xf numFmtId="165" fontId="6" fillId="0" borderId="105" xfId="1" applyFont="1" applyBorder="1" applyAlignment="1">
      <alignment horizontal="center" vertical="center" wrapText="1"/>
    </xf>
    <xf numFmtId="165" fontId="7" fillId="0" borderId="0" xfId="1" applyFont="1" applyBorder="1" applyAlignment="1">
      <alignment horizontal="center" vertical="center" wrapText="1"/>
    </xf>
    <xf numFmtId="165" fontId="9" fillId="0" borderId="108" xfId="1" applyFont="1" applyBorder="1" applyAlignment="1">
      <alignment horizontal="center" vertical="center"/>
    </xf>
    <xf numFmtId="165" fontId="9" fillId="0" borderId="109" xfId="1" applyFont="1" applyBorder="1" applyAlignment="1">
      <alignment horizontal="center" vertical="center"/>
    </xf>
    <xf numFmtId="165" fontId="6" fillId="0" borderId="108" xfId="1" applyFont="1" applyBorder="1" applyAlignment="1">
      <alignment horizontal="center" wrapText="1"/>
    </xf>
    <xf numFmtId="165" fontId="6" fillId="0" borderId="108" xfId="1" applyFont="1" applyBorder="1" applyAlignment="1">
      <alignment horizontal="center" vertical="center" wrapText="1"/>
    </xf>
    <xf numFmtId="165" fontId="6" fillId="0" borderId="180" xfId="1" applyFont="1" applyBorder="1" applyAlignment="1">
      <alignment horizontal="center" vertical="center" wrapText="1"/>
    </xf>
    <xf numFmtId="165" fontId="6" fillId="0" borderId="181" xfId="1" applyFont="1" applyBorder="1" applyAlignment="1">
      <alignment horizontal="center" vertical="center" wrapText="1"/>
    </xf>
    <xf numFmtId="165" fontId="6" fillId="3" borderId="114" xfId="1" applyFont="1" applyFill="1" applyBorder="1" applyAlignment="1">
      <alignment horizontal="center" vertical="center"/>
    </xf>
    <xf numFmtId="166" fontId="7" fillId="0" borderId="123" xfId="1" applyNumberFormat="1" applyFont="1" applyBorder="1" applyAlignment="1">
      <alignment horizontal="center" vertical="center"/>
    </xf>
    <xf numFmtId="166" fontId="7" fillId="0" borderId="124" xfId="1" applyNumberFormat="1" applyFont="1" applyBorder="1" applyAlignment="1">
      <alignment horizontal="center" vertical="center"/>
    </xf>
    <xf numFmtId="166" fontId="10" fillId="0" borderId="125" xfId="1" applyNumberFormat="1" applyFont="1" applyBorder="1" applyAlignment="1">
      <alignment horizontal="center" vertical="center"/>
    </xf>
    <xf numFmtId="166" fontId="10" fillId="0" borderId="122" xfId="1" applyNumberFormat="1" applyFont="1" applyBorder="1" applyAlignment="1">
      <alignment horizontal="center" vertical="center"/>
    </xf>
    <xf numFmtId="165" fontId="5" fillId="0" borderId="145" xfId="1" applyBorder="1" applyAlignment="1">
      <alignment horizontal="center"/>
    </xf>
    <xf numFmtId="165" fontId="7" fillId="0" borderId="131" xfId="1" applyFont="1" applyBorder="1" applyAlignment="1">
      <alignment horizontal="center" vertical="center"/>
    </xf>
    <xf numFmtId="165" fontId="5" fillId="0" borderId="134" xfId="1" applyBorder="1" applyAlignment="1">
      <alignment horizontal="center"/>
    </xf>
    <xf numFmtId="166" fontId="10" fillId="0" borderId="126" xfId="1" applyNumberFormat="1" applyFont="1" applyBorder="1" applyAlignment="1">
      <alignment horizontal="center" vertical="center" wrapText="1"/>
    </xf>
    <xf numFmtId="166" fontId="10" fillId="0" borderId="127" xfId="1" applyNumberFormat="1" applyFont="1" applyBorder="1" applyAlignment="1">
      <alignment horizontal="center" vertical="center" wrapText="1"/>
    </xf>
    <xf numFmtId="165" fontId="8" fillId="0" borderId="128" xfId="1" applyFont="1" applyBorder="1" applyAlignment="1">
      <alignment horizontal="center" vertical="center"/>
    </xf>
    <xf numFmtId="165" fontId="8" fillId="0" borderId="129" xfId="1" applyFont="1" applyBorder="1" applyAlignment="1">
      <alignment horizontal="center" vertical="center"/>
    </xf>
    <xf numFmtId="165" fontId="8" fillId="0" borderId="130" xfId="1" applyFont="1" applyBorder="1" applyAlignment="1">
      <alignment horizontal="center" vertical="center"/>
    </xf>
    <xf numFmtId="165" fontId="6" fillId="3" borderId="114" xfId="1" applyFont="1" applyFill="1" applyBorder="1" applyAlignment="1">
      <alignment horizontal="center"/>
    </xf>
    <xf numFmtId="166" fontId="10" fillId="0" borderId="150" xfId="1" applyNumberFormat="1" applyFont="1" applyBorder="1" applyAlignment="1">
      <alignment horizontal="center" vertical="center"/>
    </xf>
    <xf numFmtId="166" fontId="10" fillId="0" borderId="127" xfId="1" applyNumberFormat="1" applyFont="1" applyBorder="1" applyAlignment="1">
      <alignment horizontal="center" vertical="center"/>
    </xf>
    <xf numFmtId="166" fontId="7" fillId="0" borderId="157" xfId="1" applyNumberFormat="1" applyFont="1" applyBorder="1" applyAlignment="1">
      <alignment horizontal="center" vertical="center"/>
    </xf>
    <xf numFmtId="166" fontId="7" fillId="0" borderId="159" xfId="1" applyNumberFormat="1" applyFont="1" applyBorder="1" applyAlignment="1">
      <alignment horizontal="center" vertical="center"/>
    </xf>
    <xf numFmtId="165" fontId="7" fillId="0" borderId="161" xfId="1" applyFont="1" applyBorder="1" applyAlignment="1">
      <alignment horizontal="center" vertical="center"/>
    </xf>
    <xf numFmtId="165" fontId="8" fillId="0" borderId="160" xfId="1" applyFont="1" applyBorder="1" applyAlignment="1">
      <alignment horizontal="center" vertical="center"/>
    </xf>
    <xf numFmtId="165" fontId="6" fillId="0" borderId="165" xfId="1" applyFont="1" applyBorder="1" applyAlignment="1">
      <alignment horizontal="center" vertical="center" wrapText="1"/>
    </xf>
    <xf numFmtId="165" fontId="6" fillId="3" borderId="166" xfId="1" applyFont="1" applyFill="1" applyBorder="1" applyAlignment="1">
      <alignment horizontal="center"/>
    </xf>
    <xf numFmtId="166" fontId="7" fillId="0" borderId="167" xfId="1" applyNumberFormat="1" applyFont="1" applyBorder="1" applyAlignment="1">
      <alignment horizontal="center" vertical="center"/>
    </xf>
    <xf numFmtId="165" fontId="5" fillId="0" borderId="177" xfId="1" applyBorder="1" applyAlignment="1">
      <alignment horizontal="center"/>
    </xf>
    <xf numFmtId="165" fontId="7" fillId="0" borderId="173" xfId="1" applyFont="1" applyBorder="1" applyAlignment="1">
      <alignment horizontal="center" vertical="center"/>
    </xf>
    <xf numFmtId="166" fontId="7" fillId="0" borderId="175" xfId="1" applyNumberFormat="1" applyFont="1" applyBorder="1" applyAlignment="1">
      <alignment horizontal="center" vertical="center"/>
    </xf>
    <xf numFmtId="166" fontId="10" fillId="0" borderId="168" xfId="1" applyNumberFormat="1" applyFont="1" applyBorder="1" applyAlignment="1">
      <alignment horizontal="center" vertical="center"/>
    </xf>
    <xf numFmtId="166" fontId="10" fillId="0" borderId="169" xfId="1" applyNumberFormat="1" applyFont="1" applyBorder="1" applyAlignment="1">
      <alignment horizontal="center" vertical="center"/>
    </xf>
    <xf numFmtId="165" fontId="8" fillId="0" borderId="170" xfId="1" applyFont="1" applyBorder="1" applyAlignment="1">
      <alignment horizontal="center" vertical="center"/>
    </xf>
    <xf numFmtId="165" fontId="8" fillId="0" borderId="171" xfId="1" applyFont="1" applyBorder="1" applyAlignment="1">
      <alignment horizontal="center" vertical="center"/>
    </xf>
    <xf numFmtId="165" fontId="8" fillId="0" borderId="172" xfId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69" xfId="0" applyBorder="1" applyAlignment="1">
      <alignment horizont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66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59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4" fillId="0" borderId="20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5" fillId="0" borderId="203" xfId="0" applyFont="1" applyBorder="1" applyAlignment="1">
      <alignment horizontal="center" wrapText="1"/>
    </xf>
    <xf numFmtId="0" fontId="5" fillId="0" borderId="203" xfId="0" applyFont="1" applyBorder="1" applyAlignment="1">
      <alignment horizontal="center" vertical="center" wrapText="1"/>
    </xf>
    <xf numFmtId="0" fontId="5" fillId="0" borderId="204" xfId="0" applyFont="1" applyBorder="1" applyAlignment="1">
      <alignment horizontal="center" vertical="center" wrapText="1"/>
    </xf>
    <xf numFmtId="164" fontId="15" fillId="0" borderId="208" xfId="0" applyNumberFormat="1" applyFont="1" applyBorder="1" applyAlignment="1">
      <alignment horizontal="center" vertical="center"/>
    </xf>
    <xf numFmtId="164" fontId="15" fillId="0" borderId="102" xfId="0" applyNumberFormat="1" applyFont="1" applyBorder="1" applyAlignment="1">
      <alignment horizontal="center" vertical="center"/>
    </xf>
    <xf numFmtId="0" fontId="5" fillId="0" borderId="212" xfId="0" applyFont="1" applyBorder="1" applyAlignment="1">
      <alignment horizontal="center"/>
    </xf>
    <xf numFmtId="0" fontId="13" fillId="0" borderId="211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5" fillId="5" borderId="205" xfId="0" applyFont="1" applyFill="1" applyBorder="1" applyAlignment="1">
      <alignment horizontal="center" vertical="center"/>
    </xf>
    <xf numFmtId="164" fontId="12" fillId="0" borderId="206" xfId="0" applyNumberFormat="1" applyFont="1" applyBorder="1" applyAlignment="1">
      <alignment horizontal="center" vertical="center"/>
    </xf>
    <xf numFmtId="164" fontId="12" fillId="0" borderId="207" xfId="0" applyNumberFormat="1" applyFont="1" applyBorder="1" applyAlignment="1">
      <alignment horizontal="center" vertical="center"/>
    </xf>
    <xf numFmtId="164" fontId="15" fillId="0" borderId="209" xfId="0" applyNumberFormat="1" applyFont="1" applyBorder="1" applyAlignment="1">
      <alignment horizontal="center" vertical="center" wrapText="1"/>
    </xf>
    <xf numFmtId="164" fontId="15" fillId="0" borderId="210" xfId="0" applyNumberFormat="1" applyFont="1" applyBorder="1" applyAlignment="1">
      <alignment horizontal="center" vertical="center" wrapText="1"/>
    </xf>
    <xf numFmtId="0" fontId="5" fillId="5" borderId="205" xfId="0" applyFont="1" applyFill="1" applyBorder="1" applyAlignment="1">
      <alignment horizontal="center"/>
    </xf>
    <xf numFmtId="164" fontId="15" fillId="0" borderId="214" xfId="0" applyNumberFormat="1" applyFont="1" applyBorder="1" applyAlignment="1">
      <alignment horizontal="center" vertical="center"/>
    </xf>
    <xf numFmtId="164" fontId="15" fillId="0" borderId="213" xfId="0" applyNumberFormat="1" applyFont="1" applyBorder="1" applyAlignment="1">
      <alignment horizontal="center" vertical="center"/>
    </xf>
    <xf numFmtId="0" fontId="5" fillId="0" borderId="217" xfId="0" applyFont="1" applyBorder="1" applyAlignment="1">
      <alignment horizontal="center" vertical="center" wrapText="1"/>
    </xf>
    <xf numFmtId="0" fontId="5" fillId="5" borderId="218" xfId="0" applyFont="1" applyFill="1" applyBorder="1" applyAlignment="1">
      <alignment horizontal="center"/>
    </xf>
    <xf numFmtId="164" fontId="12" fillId="0" borderId="215" xfId="0" applyNumberFormat="1" applyFont="1" applyBorder="1" applyAlignment="1">
      <alignment horizontal="center" vertical="center"/>
    </xf>
    <xf numFmtId="164" fontId="12" fillId="0" borderId="67" xfId="0" applyNumberFormat="1" applyFont="1" applyBorder="1" applyAlignment="1">
      <alignment horizontal="center" vertical="center"/>
    </xf>
    <xf numFmtId="0" fontId="5" fillId="0" borderId="216" xfId="0" applyFont="1" applyBorder="1" applyAlignment="1">
      <alignment horizontal="center"/>
    </xf>
    <xf numFmtId="0" fontId="13" fillId="0" borderId="221" xfId="0" applyFont="1" applyBorder="1" applyAlignment="1">
      <alignment horizontal="center" vertical="center"/>
    </xf>
    <xf numFmtId="0" fontId="12" fillId="0" borderId="222" xfId="0" applyFont="1" applyBorder="1" applyAlignment="1">
      <alignment horizontal="center" vertical="center"/>
    </xf>
    <xf numFmtId="164" fontId="12" fillId="0" borderId="66" xfId="0" applyNumberFormat="1" applyFont="1" applyBorder="1" applyAlignment="1">
      <alignment horizontal="center" vertical="center"/>
    </xf>
    <xf numFmtId="164" fontId="15" fillId="0" borderId="59" xfId="0" applyNumberFormat="1" applyFont="1" applyBorder="1" applyAlignment="1">
      <alignment horizontal="center" vertical="center"/>
    </xf>
    <xf numFmtId="164" fontId="15" fillId="0" borderId="68" xfId="0" applyNumberFormat="1" applyFont="1" applyBorder="1" applyAlignment="1">
      <alignment horizontal="center" vertical="center"/>
    </xf>
    <xf numFmtId="0" fontId="5" fillId="0" borderId="223" xfId="0" applyFont="1" applyBorder="1" applyAlignment="1">
      <alignment horizontal="center"/>
    </xf>
    <xf numFmtId="0" fontId="13" fillId="0" borderId="219" xfId="0" applyFont="1" applyBorder="1" applyAlignment="1">
      <alignment horizontal="center" vertical="center"/>
    </xf>
    <xf numFmtId="0" fontId="13" fillId="0" borderId="220" xfId="0" applyFont="1" applyBorder="1" applyAlignment="1">
      <alignment horizontal="center" vertical="center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Zeros="0" workbookViewId="0">
      <selection activeCell="A6" sqref="A6:A7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140625" customWidth="1"/>
    <col min="15" max="15" width="3.7109375" customWidth="1"/>
    <col min="16" max="16" width="3.85546875" customWidth="1"/>
    <col min="17" max="17" width="3.5703125" customWidth="1"/>
    <col min="18" max="18" width="7.28515625" customWidth="1"/>
    <col min="19" max="19" width="5.28515625" customWidth="1"/>
    <col min="20" max="20" width="5.5703125" customWidth="1"/>
    <col min="21" max="21" width="8.140625" customWidth="1"/>
    <col min="22" max="22" width="14.140625" customWidth="1"/>
    <col min="23" max="23" width="9.85546875" customWidth="1"/>
    <col min="24" max="24" width="10.28515625" customWidth="1"/>
    <col min="25" max="26" width="9.42578125" customWidth="1"/>
    <col min="27" max="27" width="10" customWidth="1"/>
    <col min="28" max="28" width="9.42578125" customWidth="1"/>
  </cols>
  <sheetData>
    <row r="1" spans="1:26" ht="37.5" customHeight="1" x14ac:dyDescent="0.25">
      <c r="A1" s="372" t="s">
        <v>11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</row>
    <row r="2" spans="1:26" ht="15.75" thickBot="1" x14ac:dyDescent="0.3"/>
    <row r="3" spans="1:26" ht="45.75" customHeight="1" thickTop="1" thickBot="1" x14ac:dyDescent="0.3">
      <c r="A3" s="1" t="s">
        <v>0</v>
      </c>
      <c r="B3" s="373">
        <v>1</v>
      </c>
      <c r="C3" s="374"/>
      <c r="D3" s="374"/>
      <c r="E3" s="375"/>
      <c r="F3" s="373">
        <v>2</v>
      </c>
      <c r="G3" s="374"/>
      <c r="H3" s="374"/>
      <c r="I3" s="375"/>
      <c r="J3" s="373">
        <v>3</v>
      </c>
      <c r="K3" s="374"/>
      <c r="L3" s="374"/>
      <c r="M3" s="375"/>
      <c r="N3" s="373">
        <v>4</v>
      </c>
      <c r="O3" s="374"/>
      <c r="P3" s="374"/>
      <c r="Q3" s="375"/>
      <c r="R3" s="124" t="s">
        <v>12</v>
      </c>
      <c r="S3" s="376" t="s">
        <v>13</v>
      </c>
      <c r="T3" s="377"/>
      <c r="U3" s="2" t="s">
        <v>4</v>
      </c>
      <c r="W3" s="43" t="s">
        <v>6</v>
      </c>
      <c r="X3" s="44" t="s">
        <v>7</v>
      </c>
      <c r="Y3" s="44" t="s">
        <v>8</v>
      </c>
      <c r="Z3" s="45" t="s">
        <v>9</v>
      </c>
    </row>
    <row r="4" spans="1:26" ht="16.5" customHeight="1" thickTop="1" thickBot="1" x14ac:dyDescent="0.3">
      <c r="A4" s="336" t="s">
        <v>202</v>
      </c>
      <c r="B4" s="365"/>
      <c r="C4" s="366"/>
      <c r="D4" s="366"/>
      <c r="E4" s="367"/>
      <c r="F4" s="29">
        <v>6</v>
      </c>
      <c r="G4" s="30">
        <v>15</v>
      </c>
      <c r="H4" s="31">
        <v>10</v>
      </c>
      <c r="I4" s="40">
        <v>12</v>
      </c>
      <c r="J4" s="29">
        <v>15</v>
      </c>
      <c r="K4" s="32">
        <v>12</v>
      </c>
      <c r="L4" s="31"/>
      <c r="M4" s="41"/>
      <c r="N4" s="29">
        <v>17</v>
      </c>
      <c r="O4" s="32">
        <v>15</v>
      </c>
      <c r="P4" s="31">
        <v>6</v>
      </c>
      <c r="Q4" s="41">
        <v>11</v>
      </c>
      <c r="R4" s="359">
        <f>P5+L5+H5</f>
        <v>4</v>
      </c>
      <c r="S4" s="344">
        <f>J4+J5+L4+N4+N5+P4+H4+F4+F5</f>
        <v>97</v>
      </c>
      <c r="T4" s="361">
        <f>K5+K4+M4+O5+O4+Q4+I4+G4+G5</f>
        <v>93</v>
      </c>
      <c r="U4" s="363" t="s">
        <v>218</v>
      </c>
      <c r="W4" s="346">
        <f>IF(F4&gt;G4,1,0)+IF(F5&gt;G5,1,0)+IF(H4&gt;I4,1,0)+IF(J4&gt;K4,1,0)+IF(J5&gt;K5,1,0)+IF(L4&gt;M4,1,0)+IF(N4&gt;O4,1,0)+IF(N5&gt;O5,1,0)+IF(P4&gt;Q4,1,0)</f>
        <v>4</v>
      </c>
      <c r="X4" s="332">
        <f>IF(F4&lt;G4,1,0)+IF(F5&lt;G5,1,0)+IF(H4&lt;I4,1,0)+IF(J4&lt;K4,1,0)+IF(J5&lt;K5,1,0)+IF(L4&lt;M4,1,0)+IF(N4&lt;O4,1,0)+IF(N5&lt;O5,1,0)+IF(P4&lt;Q4,1,0)</f>
        <v>4</v>
      </c>
      <c r="Y4" s="332">
        <f>W4/X4</f>
        <v>1</v>
      </c>
      <c r="Z4" s="333">
        <f>S4/T4</f>
        <v>1.043010752688172</v>
      </c>
    </row>
    <row r="5" spans="1:26" ht="15.75" customHeight="1" thickBot="1" x14ac:dyDescent="0.3">
      <c r="A5" s="352"/>
      <c r="B5" s="368"/>
      <c r="C5" s="369"/>
      <c r="D5" s="369"/>
      <c r="E5" s="370"/>
      <c r="F5" s="33">
        <v>15</v>
      </c>
      <c r="G5" s="34">
        <v>8</v>
      </c>
      <c r="H5" s="371">
        <f>IF(AND(F4=0,F5=0),0,1)*0+IF(AND(F4&gt;G4,F5&gt;G5),1,0)*2+IF(AND(F4&lt;G4,F5&lt;G5),1,0)*IF(AND(F4=0,F5=0),0,1)+IF(H4&gt;I4,1,0)*2+IF(H4&lt;I4,1,0)*1</f>
        <v>1</v>
      </c>
      <c r="I5" s="371"/>
      <c r="J5" s="33">
        <v>15</v>
      </c>
      <c r="K5" s="34">
        <v>5</v>
      </c>
      <c r="L5" s="371">
        <f>IF(AND(J4=0,J5=0),0,1)*0+IF(AND(J4&gt;K4,J5&gt;K5),1,0)*2+IF(AND(J4&lt;K4,J5&lt;K5),1,0)*IF(AND(J4=0,J5=0),0,1)+IF(L4&gt;M4,1,0)*2+IF(L4&lt;M4,1,0)*1</f>
        <v>2</v>
      </c>
      <c r="M5" s="371"/>
      <c r="N5" s="33">
        <v>13</v>
      </c>
      <c r="O5" s="34">
        <v>15</v>
      </c>
      <c r="P5" s="371">
        <f>IF(AND(N4=0,N5=0),0,1)*0+IF(AND(N4&gt;O4,N5&gt;O5),1,0)*2+IF(AND(N4&lt;O4,N5&lt;O5),1,0)*IF(AND(N4=0,N5=0),0,1)+IF(P4&gt;Q4,1,0)*2+IF(P4&lt;Q4,1,0)*1</f>
        <v>1</v>
      </c>
      <c r="Q5" s="371"/>
      <c r="R5" s="360"/>
      <c r="S5" s="356"/>
      <c r="T5" s="362"/>
      <c r="U5" s="364"/>
      <c r="W5" s="357"/>
      <c r="X5" s="332"/>
      <c r="Y5" s="332"/>
      <c r="Z5" s="333"/>
    </row>
    <row r="6" spans="1:26" ht="16.5" customHeight="1" thickTop="1" thickBot="1" x14ac:dyDescent="0.3">
      <c r="A6" s="336" t="s">
        <v>203</v>
      </c>
      <c r="B6" s="3">
        <f>G4</f>
        <v>15</v>
      </c>
      <c r="C6" s="4">
        <f>F4</f>
        <v>6</v>
      </c>
      <c r="D6" s="5">
        <f>I4</f>
        <v>12</v>
      </c>
      <c r="E6" s="6">
        <f>H4</f>
        <v>10</v>
      </c>
      <c r="F6" s="358"/>
      <c r="G6" s="358"/>
      <c r="H6" s="358"/>
      <c r="I6" s="358"/>
      <c r="J6" s="7">
        <v>14</v>
      </c>
      <c r="K6" s="8">
        <v>16</v>
      </c>
      <c r="L6" s="9"/>
      <c r="M6" s="127"/>
      <c r="N6" s="10">
        <v>13</v>
      </c>
      <c r="O6" s="8">
        <v>15</v>
      </c>
      <c r="P6" s="128"/>
      <c r="Q6" s="127"/>
      <c r="R6" s="359">
        <f>P7+L7+D7</f>
        <v>4</v>
      </c>
      <c r="S6" s="344">
        <f>J6+J7+L6+N6+N7+P6+D6+B6+B7</f>
        <v>86</v>
      </c>
      <c r="T6" s="361">
        <f>K7+K6+M6+O7+O6+Q6+E6+C6+C7</f>
        <v>93</v>
      </c>
      <c r="U6" s="363" t="s">
        <v>220</v>
      </c>
      <c r="W6" s="346">
        <f>IF(B6&gt;C6,1,0)+IF(B7&gt;C7,1,0)+IF(D6&gt;E6,1,0)+IF(J6&gt;K6,1,0)+IF(J7&gt;K7,1,0)+IF(L6&gt;M6,1,0)+IF(N6&gt;O6,1,0)+IF(N7&gt;O7,1,0)+IF(P6&gt;Q6,1,0)</f>
        <v>2</v>
      </c>
      <c r="X6" s="332">
        <f>IF(B6&lt;C6,1,0)+IF(B7&lt;C7,1,0)+IF(D6&lt;E6,1,0)+IF(J6&lt;K6,1,0)+IF(J7&lt;K7,1,0)+IF(L6&lt;M6,1,0)+IF(N6&lt;O6,1,0)+IF(N7&lt;O7,1,0)+IF(P6&lt;Q6,1,0)</f>
        <v>5</v>
      </c>
      <c r="Y6" s="332">
        <f t="shared" ref="Y6" si="0">W6/X6</f>
        <v>0.4</v>
      </c>
      <c r="Z6" s="333">
        <f t="shared" ref="Z6" si="1">S6/T6</f>
        <v>0.92473118279569888</v>
      </c>
    </row>
    <row r="7" spans="1:26" ht="15.75" customHeight="1" thickTop="1" thickBot="1" x14ac:dyDescent="0.3">
      <c r="A7" s="352"/>
      <c r="B7" s="11">
        <f>G5</f>
        <v>8</v>
      </c>
      <c r="C7" s="12">
        <f>F5</f>
        <v>15</v>
      </c>
      <c r="D7" s="334">
        <f>IF(AND(B6=0,B7=0),0,1)*0+IF(AND(B6&gt;C6,B7&gt;C7),1,0)*2+IF(AND(B6&lt;C6,B7&lt;C7),1,0)*IF(AND(B6=0,B7=0),0,1)+IF(D6&gt;E6,1,0)*2+IF(D6&lt;E6,1,0)*1</f>
        <v>2</v>
      </c>
      <c r="E7" s="335"/>
      <c r="F7" s="358"/>
      <c r="G7" s="358"/>
      <c r="H7" s="358"/>
      <c r="I7" s="358"/>
      <c r="J7" s="13">
        <v>10</v>
      </c>
      <c r="K7" s="14">
        <v>15</v>
      </c>
      <c r="L7" s="371">
        <f>IF(AND(J6=0,J7=0),0,1)*0+IF(AND(J6&gt;K6,J7&gt;K7),1,0)*2+IF(AND(J6&lt;K6,J7&lt;K7),1,0)*IF(AND(J6=0,J7=0),0,1)+IF(L6&gt;M6,1,0)*2+IF(L6&lt;M6,1,0)*1</f>
        <v>1</v>
      </c>
      <c r="M7" s="371"/>
      <c r="N7" s="13">
        <v>14</v>
      </c>
      <c r="O7" s="14">
        <v>16</v>
      </c>
      <c r="P7" s="371">
        <f>IF(AND(N6=0,N7=0),0,1)*0+IF(AND(N6&gt;O6,N7&gt;O7),1,0)*2+IF(AND(N6&lt;O6,N7&lt;O7),1,0)*IF(AND(N6=0,N7=0),0,1)+IF(P6&gt;Q6,1,0)*2+IF(P6&lt;Q6,1,0)*1</f>
        <v>1</v>
      </c>
      <c r="Q7" s="371"/>
      <c r="R7" s="360"/>
      <c r="S7" s="356"/>
      <c r="T7" s="362"/>
      <c r="U7" s="364"/>
      <c r="W7" s="357"/>
      <c r="X7" s="332"/>
      <c r="Y7" s="332"/>
      <c r="Z7" s="333"/>
    </row>
    <row r="8" spans="1:26" ht="16.5" customHeight="1" thickTop="1" thickBot="1" x14ac:dyDescent="0.3">
      <c r="A8" s="336" t="s">
        <v>204</v>
      </c>
      <c r="B8" s="7">
        <f>K4</f>
        <v>12</v>
      </c>
      <c r="C8" s="15">
        <f>J4</f>
        <v>15</v>
      </c>
      <c r="D8" s="16">
        <f>M4</f>
        <v>0</v>
      </c>
      <c r="E8" s="129">
        <f>L4</f>
        <v>0</v>
      </c>
      <c r="F8" s="17">
        <f>K6</f>
        <v>16</v>
      </c>
      <c r="G8" s="18">
        <f>J6</f>
        <v>14</v>
      </c>
      <c r="H8" s="19">
        <f>M6</f>
        <v>0</v>
      </c>
      <c r="I8" s="130">
        <f>L6</f>
        <v>0</v>
      </c>
      <c r="J8" s="338"/>
      <c r="K8" s="339"/>
      <c r="L8" s="339"/>
      <c r="M8" s="340"/>
      <c r="N8" s="10">
        <v>13</v>
      </c>
      <c r="O8" s="8">
        <v>15</v>
      </c>
      <c r="P8" s="9"/>
      <c r="Q8" s="127"/>
      <c r="R8" s="359">
        <f>P9+H9+D9</f>
        <v>4</v>
      </c>
      <c r="S8" s="344">
        <f>H8+F8+F9+D8+B8+B9+N8+N9+P8</f>
        <v>71</v>
      </c>
      <c r="T8" s="361">
        <f>I8+G8+G9+E8+C8+C9+O9+O8+Q8</f>
        <v>84</v>
      </c>
      <c r="U8" s="363" t="s">
        <v>219</v>
      </c>
      <c r="W8" s="346">
        <f>IF(B8&gt;C8,1,0)+IF(B9&gt;C9,1,0)+IF(D8&gt;E8,1,0)+IF(F8&gt;G8,1,0)+IF(F9&gt;G9,1,0)+IF(H8&gt;I8,1,0)+IF(N8&gt;O8,1,0)+IF(N9&gt;O9,1,0)+IF(P8&gt;Q8,1,0)</f>
        <v>2</v>
      </c>
      <c r="X8" s="332">
        <f>IF(B8&lt;C8,1,0)+IF(B9&lt;C9,1,0)+IF(D8&lt;E8,1,0)+IF(F8&lt;G8,1,0)+IF(F9&lt;G9,1,0)+IF(H8&lt;I8,1,0)+IF(N8&lt;O8,1,0)+IF(N9&lt;O9,1,0)+IF(P8&lt;Q8,1,0)</f>
        <v>4</v>
      </c>
      <c r="Y8" s="332">
        <f t="shared" ref="Y8" si="2">W8/X8</f>
        <v>0.5</v>
      </c>
      <c r="Z8" s="333">
        <f t="shared" ref="Z8" si="3">S8/T8</f>
        <v>0.84523809523809523</v>
      </c>
    </row>
    <row r="9" spans="1:26" ht="15.75" customHeight="1" thickBot="1" x14ac:dyDescent="0.3">
      <c r="A9" s="352"/>
      <c r="B9" s="20">
        <f>K5</f>
        <v>5</v>
      </c>
      <c r="C9" s="21">
        <f>J5</f>
        <v>15</v>
      </c>
      <c r="D9" s="334">
        <f>IF(AND(B8=0,B9=0),0,1)*0+IF(AND(B8&gt;C8,B9&gt;C9),1,0)*2+IF(AND(B8&lt;C8,B9&lt;C9),1,0)*IF(AND(B8=0,B9=0),0,1)+IF(D8&gt;E8,1,0)*2+IF(D8&lt;E8,1,0)*1</f>
        <v>1</v>
      </c>
      <c r="E9" s="335"/>
      <c r="F9" s="22">
        <f>K7</f>
        <v>15</v>
      </c>
      <c r="G9" s="23">
        <f>J7</f>
        <v>10</v>
      </c>
      <c r="H9" s="334">
        <f>IF(AND(F8=0,F9=0),0,1)*0+IF(AND(F8&gt;G8,F9&gt;G9),1,0)*2+IF(AND(F8&lt;G8,F9&lt;G9),1,0)*IF(AND(F8=0,F9=0),0,1)+IF(H8&gt;I8,1,0)*2+IF(H8&lt;I8,1,0)*1</f>
        <v>2</v>
      </c>
      <c r="I9" s="335"/>
      <c r="J9" s="353"/>
      <c r="K9" s="354"/>
      <c r="L9" s="354"/>
      <c r="M9" s="355"/>
      <c r="N9" s="13">
        <v>10</v>
      </c>
      <c r="O9" s="14">
        <v>15</v>
      </c>
      <c r="P9" s="334">
        <f>IF(AND(N8=0,N9=0),0,1)*0+IF(AND(N8&gt;O8,N9&gt;O9),1,0)*2+IF(AND(N8&lt;O8,N9&lt;O9),1,0)*IF(AND(N8=0,N9=0),0,1)+IF(P8&gt;Q8,1,0)*2+IF(P8&lt;Q8,1,0)*1</f>
        <v>1</v>
      </c>
      <c r="Q9" s="335"/>
      <c r="R9" s="360"/>
      <c r="S9" s="356"/>
      <c r="T9" s="362"/>
      <c r="U9" s="364"/>
      <c r="W9" s="357"/>
      <c r="X9" s="332"/>
      <c r="Y9" s="332"/>
      <c r="Z9" s="333"/>
    </row>
    <row r="10" spans="1:26" ht="16.5" customHeight="1" thickTop="1" thickBot="1" x14ac:dyDescent="0.3">
      <c r="A10" s="336" t="s">
        <v>205</v>
      </c>
      <c r="B10" s="7">
        <f>O4</f>
        <v>15</v>
      </c>
      <c r="C10" s="15">
        <f>N4</f>
        <v>17</v>
      </c>
      <c r="D10" s="16">
        <f>Q4</f>
        <v>11</v>
      </c>
      <c r="E10" s="129">
        <f>P4</f>
        <v>6</v>
      </c>
      <c r="F10" s="17">
        <f>O6</f>
        <v>15</v>
      </c>
      <c r="G10" s="18">
        <f>N6</f>
        <v>13</v>
      </c>
      <c r="H10" s="19">
        <f>Q6</f>
        <v>0</v>
      </c>
      <c r="I10" s="130">
        <f>P6</f>
        <v>0</v>
      </c>
      <c r="J10" s="10">
        <f>O8</f>
        <v>15</v>
      </c>
      <c r="K10" s="8">
        <f>N8</f>
        <v>13</v>
      </c>
      <c r="L10" s="9">
        <f>Q8</f>
        <v>0</v>
      </c>
      <c r="M10" s="127">
        <f>P8</f>
        <v>0</v>
      </c>
      <c r="N10" s="338"/>
      <c r="O10" s="339"/>
      <c r="P10" s="339"/>
      <c r="Q10" s="340"/>
      <c r="R10" s="359">
        <f>H11+D11+L11</f>
        <v>6</v>
      </c>
      <c r="S10" s="344">
        <f>J10+J11+L10+B10+B11+D10+F10+F11+H10</f>
        <v>102</v>
      </c>
      <c r="T10" s="361">
        <f>K11+K10+M10+C11+C10+E10+I10+G10+G11</f>
        <v>86</v>
      </c>
      <c r="U10" s="363" t="s">
        <v>217</v>
      </c>
      <c r="W10" s="346">
        <f>IF(B10&gt;C10,1,0)+IF(B11&gt;C11,1,0)+IF(D10&gt;E10,1,0)+IF(F10&gt;G10,1,0)+IF(F11&gt;G11,1,0)+IF(H10&gt;I10,1,0)+IF(J10&gt;K10,1,0)+IF(J11&gt;K11,1,0)+IF(L10&gt;M10,1,0)</f>
        <v>6</v>
      </c>
      <c r="X10" s="332">
        <f>IF(B10&lt;C10,1,0)+IF(B11&lt;C11,1,0)+IF(D10&lt;E10,1,0)+IF(F10&lt;G10,1,0)+IF(F11&lt;G11,1,0)+IF(H10&lt;I10,1,0)+IF(J10&lt;K10,1,0)+IF(J11&lt;K11,1,0)+IF(L10&lt;M10,1,0)</f>
        <v>1</v>
      </c>
      <c r="Y10" s="332">
        <f t="shared" ref="Y10" si="4">W10/X10</f>
        <v>6</v>
      </c>
      <c r="Z10" s="333">
        <f t="shared" ref="Z10" si="5">S10/T10</f>
        <v>1.1860465116279071</v>
      </c>
    </row>
    <row r="11" spans="1:26" ht="15.75" customHeight="1" thickBot="1" x14ac:dyDescent="0.3">
      <c r="A11" s="337"/>
      <c r="B11" s="24">
        <f>O5</f>
        <v>15</v>
      </c>
      <c r="C11" s="25">
        <f>N5</f>
        <v>13</v>
      </c>
      <c r="D11" s="350">
        <f>IF(AND(B10=0,B11=0),0,1)*0+IF(AND(B10&gt;C10,B11&gt;C11),1,0)*2+IF(AND(B10&lt;C10,B11&lt;C11),1,0)*IF(AND(B10=0,B11=0),0,1)+IF(D10&gt;E10,1,0)*2+IF(D10&lt;E10,1,0)*1</f>
        <v>2</v>
      </c>
      <c r="E11" s="351"/>
      <c r="F11" s="26">
        <f>O7</f>
        <v>16</v>
      </c>
      <c r="G11" s="27">
        <f>N7</f>
        <v>14</v>
      </c>
      <c r="H11" s="350">
        <f>IF(AND(F10=0,F11=0),0,1)*0+IF(AND(F10&gt;G10,F11&gt;G11),1,0)*2+IF(AND(F10&lt;G10,F11&lt;G11),1,0)*IF(AND(F10=0,F11=0),0,1)+IF(H10&gt;I10,1,0)*2+IF(H10&lt;I10,1,0)*1</f>
        <v>2</v>
      </c>
      <c r="I11" s="351"/>
      <c r="J11" s="28">
        <f>O9</f>
        <v>15</v>
      </c>
      <c r="K11" s="26">
        <f>N9</f>
        <v>10</v>
      </c>
      <c r="L11" s="350">
        <f>IF(AND(J10=0,J11=0),0,1)*0+IF(AND(J10&gt;K10,J11&gt;K11),1,0)*2+IF(AND(J10&lt;K10,J11&lt;K11),1,0)*IF(AND(J10=0,J11=0),0,1)+IF(L10&gt;M10,1,0)*2+IF(L10&lt;M10,1,0)*1</f>
        <v>2</v>
      </c>
      <c r="M11" s="351"/>
      <c r="N11" s="341"/>
      <c r="O11" s="342"/>
      <c r="P11" s="342"/>
      <c r="Q11" s="343"/>
      <c r="R11" s="378"/>
      <c r="S11" s="345"/>
      <c r="T11" s="379"/>
      <c r="U11" s="380"/>
      <c r="W11" s="347"/>
      <c r="X11" s="348"/>
      <c r="Y11" s="348"/>
      <c r="Z11" s="349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5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8">
    <mergeCell ref="U10:U11"/>
    <mergeCell ref="R8:R9"/>
    <mergeCell ref="T8:T9"/>
    <mergeCell ref="U8:U9"/>
    <mergeCell ref="L7:M7"/>
    <mergeCell ref="P7:Q7"/>
    <mergeCell ref="L11:M11"/>
    <mergeCell ref="D9:E9"/>
    <mergeCell ref="P9:Q9"/>
    <mergeCell ref="D11:E11"/>
    <mergeCell ref="R10:R11"/>
    <mergeCell ref="T10:T11"/>
    <mergeCell ref="L5:M5"/>
    <mergeCell ref="P5:Q5"/>
    <mergeCell ref="A1:X1"/>
    <mergeCell ref="B3:E3"/>
    <mergeCell ref="F3:I3"/>
    <mergeCell ref="J3:M3"/>
    <mergeCell ref="N3:Q3"/>
    <mergeCell ref="S3:T3"/>
    <mergeCell ref="S4:S5"/>
    <mergeCell ref="W4:W5"/>
    <mergeCell ref="R4:R5"/>
    <mergeCell ref="T4:T5"/>
    <mergeCell ref="U4:U5"/>
    <mergeCell ref="X4:X5"/>
    <mergeCell ref="Y4:Y5"/>
    <mergeCell ref="Z4:Z5"/>
    <mergeCell ref="A6:A7"/>
    <mergeCell ref="F6:I7"/>
    <mergeCell ref="S6:S7"/>
    <mergeCell ref="W6:W7"/>
    <mergeCell ref="X6:X7"/>
    <mergeCell ref="Y6:Y7"/>
    <mergeCell ref="Z6:Z7"/>
    <mergeCell ref="D7:E7"/>
    <mergeCell ref="R6:R7"/>
    <mergeCell ref="T6:T7"/>
    <mergeCell ref="U6:U7"/>
    <mergeCell ref="A4:A5"/>
    <mergeCell ref="B4:E5"/>
    <mergeCell ref="H5:I5"/>
    <mergeCell ref="Y8:Y9"/>
    <mergeCell ref="Z8:Z9"/>
    <mergeCell ref="H9:I9"/>
    <mergeCell ref="A10:A11"/>
    <mergeCell ref="N10:Q11"/>
    <mergeCell ref="S10:S11"/>
    <mergeCell ref="W10:W11"/>
    <mergeCell ref="X10:X11"/>
    <mergeCell ref="Y10:Y11"/>
    <mergeCell ref="Z10:Z11"/>
    <mergeCell ref="H11:I11"/>
    <mergeCell ref="A8:A9"/>
    <mergeCell ref="J8:M9"/>
    <mergeCell ref="S8:S9"/>
    <mergeCell ref="W8:W9"/>
    <mergeCell ref="X8:X9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showZeros="0" workbookViewId="0">
      <selection activeCell="A8" sqref="A8:A9"/>
    </sheetView>
  </sheetViews>
  <sheetFormatPr defaultRowHeight="15" x14ac:dyDescent="0.25"/>
  <cols>
    <col min="1" max="1" width="23.85546875" customWidth="1"/>
    <col min="2" max="2" width="3.85546875" customWidth="1"/>
    <col min="3" max="4" width="3.7109375" customWidth="1"/>
    <col min="5" max="5" width="3.85546875" customWidth="1"/>
    <col min="6" max="6" width="3.7109375" customWidth="1"/>
    <col min="7" max="9" width="3.42578125" customWidth="1"/>
    <col min="10" max="10" width="3.7109375" customWidth="1"/>
    <col min="11" max="11" width="3.42578125" customWidth="1"/>
    <col min="12" max="12" width="3.5703125" customWidth="1"/>
    <col min="13" max="14" width="3.42578125" customWidth="1"/>
    <col min="15" max="15" width="3.28515625" customWidth="1"/>
    <col min="16" max="17" width="3.5703125" customWidth="1"/>
    <col min="18" max="18" width="7.140625" customWidth="1"/>
    <col min="19" max="19" width="4.7109375" customWidth="1"/>
    <col min="20" max="20" width="4.85546875" customWidth="1"/>
    <col min="21" max="21" width="7.85546875" customWidth="1"/>
    <col min="22" max="22" width="12.140625" customWidth="1"/>
    <col min="23" max="23" width="8.85546875" customWidth="1"/>
    <col min="24" max="24" width="10.7109375" customWidth="1"/>
    <col min="25" max="25" width="9.85546875" customWidth="1"/>
    <col min="26" max="26" width="9.7109375" customWidth="1"/>
    <col min="27" max="29" width="4.28515625" customWidth="1"/>
    <col min="30" max="30" width="4.42578125" customWidth="1"/>
    <col min="31" max="31" width="4.7109375" customWidth="1"/>
    <col min="32" max="32" width="7.85546875" customWidth="1"/>
    <col min="35" max="35" width="9.5703125" customWidth="1"/>
  </cols>
  <sheetData>
    <row r="1" spans="1:26" ht="36" customHeight="1" x14ac:dyDescent="0.25">
      <c r="A1" s="372" t="s">
        <v>22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</row>
    <row r="2" spans="1:26" ht="15.75" thickBot="1" x14ac:dyDescent="0.3"/>
    <row r="3" spans="1:26" ht="59.25" customHeight="1" thickTop="1" thickBot="1" x14ac:dyDescent="0.3">
      <c r="A3" s="1" t="s">
        <v>0</v>
      </c>
      <c r="B3" s="373">
        <v>1</v>
      </c>
      <c r="C3" s="374"/>
      <c r="D3" s="374"/>
      <c r="E3" s="375"/>
      <c r="F3" s="373">
        <v>2</v>
      </c>
      <c r="G3" s="374"/>
      <c r="H3" s="374"/>
      <c r="I3" s="375"/>
      <c r="J3" s="373">
        <v>3</v>
      </c>
      <c r="K3" s="374"/>
      <c r="L3" s="374"/>
      <c r="M3" s="375"/>
      <c r="N3" s="373">
        <v>4</v>
      </c>
      <c r="O3" s="374"/>
      <c r="P3" s="374"/>
      <c r="Q3" s="375"/>
      <c r="R3" s="125" t="s">
        <v>12</v>
      </c>
      <c r="S3" s="376" t="s">
        <v>13</v>
      </c>
      <c r="T3" s="377"/>
      <c r="U3" s="2" t="s">
        <v>4</v>
      </c>
      <c r="W3" s="43" t="s">
        <v>6</v>
      </c>
      <c r="X3" s="44" t="s">
        <v>7</v>
      </c>
      <c r="Y3" s="44" t="s">
        <v>8</v>
      </c>
      <c r="Z3" s="45" t="s">
        <v>9</v>
      </c>
    </row>
    <row r="4" spans="1:26" ht="16.5" customHeight="1" thickTop="1" thickBot="1" x14ac:dyDescent="0.3">
      <c r="A4" s="336" t="s">
        <v>168</v>
      </c>
      <c r="B4" s="365"/>
      <c r="C4" s="366"/>
      <c r="D4" s="366"/>
      <c r="E4" s="367"/>
      <c r="F4" s="29">
        <v>12</v>
      </c>
      <c r="G4" s="30">
        <v>15</v>
      </c>
      <c r="H4" s="31"/>
      <c r="I4" s="40"/>
      <c r="J4" s="29">
        <v>15</v>
      </c>
      <c r="K4" s="32">
        <v>13</v>
      </c>
      <c r="L4" s="31"/>
      <c r="M4" s="41"/>
      <c r="N4" s="29">
        <v>15</v>
      </c>
      <c r="O4" s="32">
        <v>8</v>
      </c>
      <c r="P4" s="31"/>
      <c r="Q4" s="41"/>
      <c r="R4" s="359">
        <f>P5+L5+H5</f>
        <v>5</v>
      </c>
      <c r="S4" s="344">
        <f>J4+J5+L4+N4+N5+P4+H4+F4+F5</f>
        <v>80</v>
      </c>
      <c r="T4" s="361">
        <f>K5+K4+M4+O5+O4+Q4+I4+G4+G5</f>
        <v>65</v>
      </c>
      <c r="U4" s="363" t="s">
        <v>218</v>
      </c>
      <c r="W4" s="346">
        <f>IF(F4&gt;G4,1,0)+IF(F5&gt;G5,1,0)+IF(H4&gt;I4,1,0)+IF(J4&gt;K4,1,0)+IF(J5&gt;K5,1,0)+IF(L4&gt;M4,1,0)+IF(N4&gt;O4,1,0)+IF(N5&gt;O5,1,0)+IF(P4&gt;Q4,1,0)</f>
        <v>4</v>
      </c>
      <c r="X4" s="332">
        <f>IF(F4&lt;G4,1,0)+IF(F5&lt;G5,1,0)+IF(H4&lt;I4,1,0)+IF(J4&lt;K4,1,0)+IF(J5&lt;K5,1,0)+IF(L4&lt;M4,1,0)+IF(N4&lt;O4,1,0)+IF(N5&lt;O5,1,0)+IF(P4&lt;Q4,1,0)</f>
        <v>2</v>
      </c>
      <c r="Y4" s="332">
        <f>W4/X4</f>
        <v>2</v>
      </c>
      <c r="Z4" s="333">
        <f>S4/T4</f>
        <v>1.2307692307692308</v>
      </c>
    </row>
    <row r="5" spans="1:26" ht="15.75" customHeight="1" thickBot="1" x14ac:dyDescent="0.3">
      <c r="A5" s="352"/>
      <c r="B5" s="368"/>
      <c r="C5" s="369"/>
      <c r="D5" s="369"/>
      <c r="E5" s="370"/>
      <c r="F5" s="33">
        <v>8</v>
      </c>
      <c r="G5" s="34">
        <v>15</v>
      </c>
      <c r="H5" s="371">
        <f>IF(AND(F4=0,F5=0),0,1)*0+IF(AND(F4&gt;G4,F5&gt;G5),1,0)*2+IF(AND(F4&lt;G4,F5&lt;G5),1,0)*IF(AND(F4=0,F5=0),0,1)+IF(H4&gt;I4,1,0)*2+IF(H4&lt;I4,1,0)*1</f>
        <v>1</v>
      </c>
      <c r="I5" s="371"/>
      <c r="J5" s="33">
        <v>15</v>
      </c>
      <c r="K5" s="34">
        <v>7</v>
      </c>
      <c r="L5" s="371">
        <f>IF(AND(J4=0,J5=0),0,1)*0+IF(AND(J4&gt;K4,J5&gt;K5),1,0)*2+IF(AND(J4&lt;K4,J5&lt;K5),1,0)*IF(AND(J4=0,J5=0),0,1)+IF(L4&gt;M4,1,0)*2+IF(L4&lt;M4,1,0)*1</f>
        <v>2</v>
      </c>
      <c r="M5" s="371"/>
      <c r="N5" s="33">
        <v>15</v>
      </c>
      <c r="O5" s="34">
        <v>7</v>
      </c>
      <c r="P5" s="334">
        <f>IF(AND(N4=0,N5=0),0,1)*0+IF(AND(N4&gt;O4,N5&gt;O5),1,0)*2+IF(AND(N4&lt;O4,N5&lt;O5),1,0)*IF(AND(N4=0,N5=0),0,1)+IF(P4&gt;Q4,1,0)*2+IF(P4&lt;Q4,1,0)*1</f>
        <v>2</v>
      </c>
      <c r="Q5" s="335"/>
      <c r="R5" s="360"/>
      <c r="S5" s="356"/>
      <c r="T5" s="362"/>
      <c r="U5" s="364"/>
      <c r="W5" s="357"/>
      <c r="X5" s="332"/>
      <c r="Y5" s="332"/>
      <c r="Z5" s="333"/>
    </row>
    <row r="6" spans="1:26" ht="16.5" customHeight="1" thickTop="1" thickBot="1" x14ac:dyDescent="0.3">
      <c r="A6" s="336" t="s">
        <v>211</v>
      </c>
      <c r="B6" s="3">
        <f>G4</f>
        <v>15</v>
      </c>
      <c r="C6" s="4">
        <f>F4</f>
        <v>12</v>
      </c>
      <c r="D6" s="5">
        <f>I4</f>
        <v>0</v>
      </c>
      <c r="E6" s="6">
        <f>H4</f>
        <v>0</v>
      </c>
      <c r="F6" s="358"/>
      <c r="G6" s="358"/>
      <c r="H6" s="358"/>
      <c r="I6" s="358"/>
      <c r="J6" s="7">
        <v>15</v>
      </c>
      <c r="K6" s="8">
        <v>6</v>
      </c>
      <c r="L6" s="9"/>
      <c r="M6" s="127"/>
      <c r="N6" s="10">
        <v>15</v>
      </c>
      <c r="O6" s="8">
        <v>7</v>
      </c>
      <c r="P6" s="128"/>
      <c r="Q6" s="127"/>
      <c r="R6" s="359">
        <f>P7+L7+D7</f>
        <v>6</v>
      </c>
      <c r="S6" s="344">
        <f>J6+J7+L6+N6+N7+P6+D6+B6+B7</f>
        <v>90</v>
      </c>
      <c r="T6" s="361">
        <f>K7+K6+M6+O7+O6+Q6+E6+C6+C7</f>
        <v>48</v>
      </c>
      <c r="U6" s="363" t="s">
        <v>217</v>
      </c>
      <c r="W6" s="346">
        <f>IF(B6&gt;C6,1,0)+IF(B7&gt;C7,1,0)+IF(D6&gt;E6,1,0)+IF(J6&gt;K6,1,0)+IF(J7&gt;K7,1,0)+IF(L6&gt;M6,1,0)+IF(N6&gt;O6,1,0)+IF(N7&gt;O7,1,0)+IF(P6&gt;Q6,1,0)</f>
        <v>6</v>
      </c>
      <c r="X6" s="332">
        <f>IF(B6&lt;C6,1,0)+IF(B7&lt;C7,1,0)+IF(D6&lt;E6,1,0)+IF(J6&lt;K6,1,0)+IF(J7&lt;K7,1,0)+IF(L6&lt;M6,1,0)+IF(N6&lt;O6,1,0)+IF(N7&lt;O7,1,0)+IF(P6&lt;Q6,1,0)</f>
        <v>0</v>
      </c>
      <c r="Y6" s="332" t="e">
        <f t="shared" ref="Y6" si="0">W6/X6</f>
        <v>#DIV/0!</v>
      </c>
      <c r="Z6" s="333">
        <f t="shared" ref="Z6" si="1">S6/T6</f>
        <v>1.875</v>
      </c>
    </row>
    <row r="7" spans="1:26" ht="15.75" customHeight="1" thickTop="1" thickBot="1" x14ac:dyDescent="0.3">
      <c r="A7" s="352"/>
      <c r="B7" s="11">
        <f>G5</f>
        <v>15</v>
      </c>
      <c r="C7" s="12">
        <f>F5</f>
        <v>8</v>
      </c>
      <c r="D7" s="334">
        <f>IF(AND(B6=0,B7=0),0,1)*0+IF(AND(B6&gt;C6,B7&gt;C7),1,0)*2+IF(AND(B6&lt;C6,B7&lt;C7),1,0)*IF(AND(B6=0,B7=0),0,1)+IF(D6&gt;E6,1,0)*2+IF(D6&lt;E6,1,0)*1</f>
        <v>2</v>
      </c>
      <c r="E7" s="335"/>
      <c r="F7" s="358"/>
      <c r="G7" s="358"/>
      <c r="H7" s="358"/>
      <c r="I7" s="358"/>
      <c r="J7" s="13">
        <v>15</v>
      </c>
      <c r="K7" s="14">
        <v>6</v>
      </c>
      <c r="L7" s="371">
        <f>IF(AND(J6=0,J7=0),0,1)*0+IF(AND(J6&gt;K6,J7&gt;K7),1,0)*2+IF(AND(J6&lt;K6,J7&lt;K7),1,0)*IF(AND(J6=0,J7=0),0,1)+IF(L6&gt;M6,1,0)*2+IF(L6&lt;M6,1,0)*1</f>
        <v>2</v>
      </c>
      <c r="M7" s="371"/>
      <c r="N7" s="13">
        <v>15</v>
      </c>
      <c r="O7" s="14">
        <v>9</v>
      </c>
      <c r="P7" s="334">
        <f>IF(AND(N6=0,N7=0),0,1)*0+IF(AND(N6&gt;O6,N7&gt;O7),1,0)*2+IF(AND(N6&lt;O6,N7&lt;O7),1,0)*IF(AND(N6=0,N7=0),0,1)+IF(P6&gt;Q6,1,0)*2+IF(P6&lt;Q6,1,0)*1</f>
        <v>2</v>
      </c>
      <c r="Q7" s="335"/>
      <c r="R7" s="360"/>
      <c r="S7" s="356"/>
      <c r="T7" s="362"/>
      <c r="U7" s="364"/>
      <c r="W7" s="357"/>
      <c r="X7" s="332"/>
      <c r="Y7" s="332"/>
      <c r="Z7" s="333"/>
    </row>
    <row r="8" spans="1:26" ht="16.5" customHeight="1" thickTop="1" thickBot="1" x14ac:dyDescent="0.3">
      <c r="A8" s="336" t="s">
        <v>169</v>
      </c>
      <c r="B8" s="7">
        <f>K4</f>
        <v>13</v>
      </c>
      <c r="C8" s="15">
        <f>J4</f>
        <v>15</v>
      </c>
      <c r="D8" s="16">
        <f>M4</f>
        <v>0</v>
      </c>
      <c r="E8" s="129">
        <f>L4</f>
        <v>0</v>
      </c>
      <c r="F8" s="17">
        <f>K6</f>
        <v>6</v>
      </c>
      <c r="G8" s="18">
        <f>J6</f>
        <v>15</v>
      </c>
      <c r="H8" s="19">
        <f>M6</f>
        <v>0</v>
      </c>
      <c r="I8" s="130">
        <f>L6</f>
        <v>0</v>
      </c>
      <c r="J8" s="338"/>
      <c r="K8" s="339"/>
      <c r="L8" s="339"/>
      <c r="M8" s="340"/>
      <c r="N8" s="10">
        <v>15</v>
      </c>
      <c r="O8" s="8">
        <v>10</v>
      </c>
      <c r="P8" s="9"/>
      <c r="Q8" s="127"/>
      <c r="R8" s="359">
        <f>P9+H9+D9</f>
        <v>4</v>
      </c>
      <c r="S8" s="344">
        <f>H8+F8+F9+D8+B8+B9+N8+N9+P8</f>
        <v>62</v>
      </c>
      <c r="T8" s="361">
        <f>I8+G8+G9+E8+C8+C9+O9+O8+Q8</f>
        <v>82</v>
      </c>
      <c r="U8" s="363" t="s">
        <v>219</v>
      </c>
      <c r="W8" s="346">
        <f>IF(B8&gt;C8,1,0)+IF(B9&gt;C9,1,0)+IF(D8&gt;E8,1,0)+IF(F8&gt;G8,1,0)+IF(F9&gt;G9,1,0)+IF(H8&gt;I8,1,0)+IF(N8&gt;O8,1,0)+IF(N9&gt;O9,1,0)+IF(P8&gt;Q8,1,0)</f>
        <v>2</v>
      </c>
      <c r="X8" s="332">
        <f>IF(B8&lt;C8,1,0)+IF(B9&lt;C9,1,0)+IF(D8&lt;E8,1,0)+IF(F8&lt;G8,1,0)+IF(F9&lt;G9,1,0)+IF(H8&lt;I8,1,0)+IF(N8&lt;O8,1,0)+IF(N9&lt;O9,1,0)+IF(P8&lt;Q8,1,0)</f>
        <v>4</v>
      </c>
      <c r="Y8" s="332">
        <f t="shared" ref="Y8" si="2">W8/X8</f>
        <v>0.5</v>
      </c>
      <c r="Z8" s="333">
        <f t="shared" ref="Z8" si="3">S8/T8</f>
        <v>0.75609756097560976</v>
      </c>
    </row>
    <row r="9" spans="1:26" ht="15.75" customHeight="1" thickBot="1" x14ac:dyDescent="0.3">
      <c r="A9" s="352"/>
      <c r="B9" s="20">
        <f>K5</f>
        <v>7</v>
      </c>
      <c r="C9" s="21">
        <f>J5</f>
        <v>15</v>
      </c>
      <c r="D9" s="334">
        <f>IF(AND(B8=0,B9=0),0,1)*0+IF(AND(B8&gt;C8,B9&gt;C9),1,0)*2+IF(AND(B8&lt;C8,B9&lt;C9),1,0)*IF(AND(B8=0,B9=0),0,1)+IF(D8&gt;E8,1,0)*2+IF(D8&lt;E8,1,0)*1</f>
        <v>1</v>
      </c>
      <c r="E9" s="335"/>
      <c r="F9" s="22">
        <f>K7</f>
        <v>6</v>
      </c>
      <c r="G9" s="23">
        <f>J7</f>
        <v>15</v>
      </c>
      <c r="H9" s="334">
        <f>IF(AND(F8=0,F9=0),0,1)*0+IF(AND(F8&gt;G8,F9&gt;G9),1,0)*2+IF(AND(F8&lt;G8,F9&lt;G9),1,0)*IF(AND(F8=0,F9=0),0,1)+IF(H8&gt;I8,1,0)*2+IF(H8&lt;I8,1,0)*1</f>
        <v>1</v>
      </c>
      <c r="I9" s="335"/>
      <c r="J9" s="353"/>
      <c r="K9" s="354"/>
      <c r="L9" s="354"/>
      <c r="M9" s="355"/>
      <c r="N9" s="13">
        <v>15</v>
      </c>
      <c r="O9" s="14">
        <v>12</v>
      </c>
      <c r="P9" s="334">
        <f>IF(AND(N8=0,N9=0),0,1)*0+IF(AND(N8&gt;O8,N9&gt;O9),1,0)*2+IF(AND(N8&lt;O8,N9&lt;O9),1,0)*IF(AND(N8=0,N9=0),0,1)+IF(P8&gt;Q8,1,0)*2+IF(P8&lt;Q8,1,0)*1</f>
        <v>2</v>
      </c>
      <c r="Q9" s="335"/>
      <c r="R9" s="360"/>
      <c r="S9" s="356"/>
      <c r="T9" s="362"/>
      <c r="U9" s="364"/>
      <c r="W9" s="357"/>
      <c r="X9" s="332"/>
      <c r="Y9" s="332"/>
      <c r="Z9" s="333"/>
    </row>
    <row r="10" spans="1:26" ht="16.5" customHeight="1" thickTop="1" thickBot="1" x14ac:dyDescent="0.3">
      <c r="A10" s="336" t="s">
        <v>170</v>
      </c>
      <c r="B10" s="7">
        <f>O4</f>
        <v>8</v>
      </c>
      <c r="C10" s="15">
        <f>N4</f>
        <v>15</v>
      </c>
      <c r="D10" s="16">
        <f>Q4</f>
        <v>0</v>
      </c>
      <c r="E10" s="129">
        <f>P4</f>
        <v>0</v>
      </c>
      <c r="F10" s="17">
        <f>O6</f>
        <v>7</v>
      </c>
      <c r="G10" s="18">
        <f>N6</f>
        <v>15</v>
      </c>
      <c r="H10" s="19">
        <f>Q6</f>
        <v>0</v>
      </c>
      <c r="I10" s="130">
        <f>P6</f>
        <v>0</v>
      </c>
      <c r="J10" s="10">
        <f>O8</f>
        <v>10</v>
      </c>
      <c r="K10" s="8">
        <f>N8</f>
        <v>15</v>
      </c>
      <c r="L10" s="9">
        <f>Q8</f>
        <v>0</v>
      </c>
      <c r="M10" s="127">
        <f>P8</f>
        <v>0</v>
      </c>
      <c r="N10" s="338"/>
      <c r="O10" s="339"/>
      <c r="P10" s="339"/>
      <c r="Q10" s="340"/>
      <c r="R10" s="359">
        <f>H11+D11+L11</f>
        <v>3</v>
      </c>
      <c r="S10" s="344">
        <f>J10+J11+L10+B10+B11+D10+F10+F11+H10</f>
        <v>53</v>
      </c>
      <c r="T10" s="361">
        <f>K11+K10+M10+C11+C10+E10+I10+G10+G11</f>
        <v>90</v>
      </c>
      <c r="U10" s="363" t="s">
        <v>220</v>
      </c>
      <c r="W10" s="346">
        <f>IF(B10&gt;C10,1,0)+IF(B11&gt;C11,1,0)+IF(D10&gt;E10,1,0)+IF(F10&gt;G10,1,0)+IF(F11&gt;G11,1,0)+IF(H10&gt;I10,1,0)+IF(J10&gt;K10,1,0)+IF(J11&gt;K11,1,0)+IF(L10&gt;M10,1,0)</f>
        <v>0</v>
      </c>
      <c r="X10" s="332">
        <f>IF(B10&lt;C10,1,0)+IF(B11&lt;C11,1,0)+IF(D10&lt;E10,1,0)+IF(F10&lt;G10,1,0)+IF(F11&lt;G11,1,0)+IF(H10&lt;I10,1,0)+IF(J10&lt;K10,1,0)+IF(J11&lt;K11,1,0)+IF(L10&lt;M10,1,0)</f>
        <v>6</v>
      </c>
      <c r="Y10" s="332">
        <f t="shared" ref="Y10" si="4">W10/X10</f>
        <v>0</v>
      </c>
      <c r="Z10" s="333">
        <f t="shared" ref="Z10" si="5">S10/T10</f>
        <v>0.58888888888888891</v>
      </c>
    </row>
    <row r="11" spans="1:26" ht="15.75" customHeight="1" thickBot="1" x14ac:dyDescent="0.3">
      <c r="A11" s="337"/>
      <c r="B11" s="24">
        <f>O5</f>
        <v>7</v>
      </c>
      <c r="C11" s="25">
        <f>N5</f>
        <v>15</v>
      </c>
      <c r="D11" s="350">
        <f>IF(AND(B10=0,B11=0),0,1)*0+IF(AND(B10&gt;C10,B11&gt;C11),1,0)*2+IF(AND(B10&lt;C10,B11&lt;C11),1,0)*IF(AND(B10=0,B11=0),0,1)+IF(D10&gt;E10,1,0)*2+IF(D10&lt;E10,1,0)*1</f>
        <v>1</v>
      </c>
      <c r="E11" s="351"/>
      <c r="F11" s="26">
        <f>O7</f>
        <v>9</v>
      </c>
      <c r="G11" s="27">
        <f>N7</f>
        <v>15</v>
      </c>
      <c r="H11" s="350">
        <f>IF(AND(F10=0,F11=0),0,1)*0+IF(AND(F10&gt;G10,F11&gt;G11),1,0)*2+IF(AND(F10&lt;G10,F11&lt;G11),1,0)*IF(AND(F10=0,F11=0),0,1)+IF(H10&gt;I10,1,0)*2+IF(H10&lt;I10,1,0)*1</f>
        <v>1</v>
      </c>
      <c r="I11" s="351"/>
      <c r="J11" s="28">
        <f>O9</f>
        <v>12</v>
      </c>
      <c r="K11" s="26">
        <f>N9</f>
        <v>15</v>
      </c>
      <c r="L11" s="350">
        <f>IF(AND(J10=0,J11=0),0,1)*0+IF(AND(J10&gt;K10,J11&gt;K11),1,0)*2+IF(AND(J10&lt;K10,J11&lt;K11),1,0)*IF(AND(J10=0,J11=0),0,1)+IF(L10&gt;M10,1,0)*2+IF(L10&lt;M10,1,0)*1</f>
        <v>1</v>
      </c>
      <c r="M11" s="351"/>
      <c r="N11" s="341"/>
      <c r="O11" s="342"/>
      <c r="P11" s="342"/>
      <c r="Q11" s="343"/>
      <c r="R11" s="378"/>
      <c r="S11" s="345"/>
      <c r="T11" s="379"/>
      <c r="U11" s="380"/>
      <c r="W11" s="347"/>
      <c r="X11" s="348"/>
      <c r="Y11" s="348"/>
      <c r="Z11" s="349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5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  <row r="24" ht="16.5" customHeight="1" x14ac:dyDescent="0.25"/>
    <row r="25" ht="16.5" customHeight="1" x14ac:dyDescent="0.25"/>
    <row r="26" ht="15.75" customHeight="1" x14ac:dyDescent="0.25"/>
    <row r="27" ht="15.75" customHeight="1" x14ac:dyDescent="0.25"/>
  </sheetData>
  <mergeCells count="58">
    <mergeCell ref="A1:X1"/>
    <mergeCell ref="S3:T3"/>
    <mergeCell ref="P7:Q7"/>
    <mergeCell ref="H5:I5"/>
    <mergeCell ref="L5:M5"/>
    <mergeCell ref="P5:Q5"/>
    <mergeCell ref="L7:M7"/>
    <mergeCell ref="A4:A5"/>
    <mergeCell ref="B4:E5"/>
    <mergeCell ref="A6:A7"/>
    <mergeCell ref="R6:R7"/>
    <mergeCell ref="S6:S7"/>
    <mergeCell ref="T6:T7"/>
    <mergeCell ref="U6:U7"/>
    <mergeCell ref="W6:W7"/>
    <mergeCell ref="X6:X7"/>
    <mergeCell ref="Z10:Z11"/>
    <mergeCell ref="Z8:Z9"/>
    <mergeCell ref="Z6:Z7"/>
    <mergeCell ref="Z4:Z5"/>
    <mergeCell ref="B3:E3"/>
    <mergeCell ref="F3:I3"/>
    <mergeCell ref="J3:M3"/>
    <mergeCell ref="N3:Q3"/>
    <mergeCell ref="D11:E11"/>
    <mergeCell ref="P9:Q9"/>
    <mergeCell ref="D9:E9"/>
    <mergeCell ref="L11:M11"/>
    <mergeCell ref="J8:M9"/>
    <mergeCell ref="X4:X5"/>
    <mergeCell ref="Y4:Y5"/>
    <mergeCell ref="F6:I7"/>
    <mergeCell ref="Y6:Y7"/>
    <mergeCell ref="D7:E7"/>
    <mergeCell ref="R4:R5"/>
    <mergeCell ref="S4:S5"/>
    <mergeCell ref="T4:T5"/>
    <mergeCell ref="U4:U5"/>
    <mergeCell ref="W4:W5"/>
    <mergeCell ref="T10:T11"/>
    <mergeCell ref="U10:U11"/>
    <mergeCell ref="W10:W11"/>
    <mergeCell ref="X10:X11"/>
    <mergeCell ref="Y10:Y11"/>
    <mergeCell ref="H9:I9"/>
    <mergeCell ref="A10:A11"/>
    <mergeCell ref="N10:Q11"/>
    <mergeCell ref="R10:R11"/>
    <mergeCell ref="S10:S11"/>
    <mergeCell ref="H11:I11"/>
    <mergeCell ref="A8:A9"/>
    <mergeCell ref="R8:R9"/>
    <mergeCell ref="S8:S9"/>
    <mergeCell ref="T8:T9"/>
    <mergeCell ref="U8:U9"/>
    <mergeCell ref="W8:W9"/>
    <mergeCell ref="X8:X9"/>
    <mergeCell ref="Y8:Y9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Zeros="0" workbookViewId="0">
      <selection activeCell="A10" sqref="A10:A11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140625" customWidth="1"/>
    <col min="15" max="15" width="3.7109375" customWidth="1"/>
    <col min="16" max="16" width="4.5703125" customWidth="1"/>
    <col min="17" max="17" width="3.5703125" customWidth="1"/>
    <col min="18" max="18" width="6.85546875" customWidth="1"/>
    <col min="19" max="19" width="5.28515625" customWidth="1"/>
    <col min="20" max="20" width="6" customWidth="1"/>
    <col min="21" max="21" width="8.140625" customWidth="1"/>
    <col min="22" max="22" width="17.28515625" customWidth="1"/>
    <col min="23" max="23" width="9.140625" customWidth="1"/>
    <col min="24" max="24" width="9.5703125" customWidth="1"/>
    <col min="25" max="25" width="10.140625" customWidth="1"/>
    <col min="26" max="26" width="9.28515625" customWidth="1"/>
    <col min="27" max="27" width="10.140625" customWidth="1"/>
    <col min="28" max="28" width="9.140625" customWidth="1"/>
  </cols>
  <sheetData>
    <row r="1" spans="1:26" ht="33.75" customHeight="1" x14ac:dyDescent="0.25">
      <c r="A1" s="372" t="s">
        <v>23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</row>
    <row r="2" spans="1:26" ht="15.75" thickBot="1" x14ac:dyDescent="0.3"/>
    <row r="3" spans="1:26" ht="45.75" customHeight="1" thickTop="1" thickBot="1" x14ac:dyDescent="0.3">
      <c r="A3" s="1" t="s">
        <v>0</v>
      </c>
      <c r="B3" s="373">
        <v>1</v>
      </c>
      <c r="C3" s="374"/>
      <c r="D3" s="374"/>
      <c r="E3" s="375"/>
      <c r="F3" s="373">
        <v>2</v>
      </c>
      <c r="G3" s="374"/>
      <c r="H3" s="374"/>
      <c r="I3" s="375"/>
      <c r="J3" s="373">
        <v>3</v>
      </c>
      <c r="K3" s="374"/>
      <c r="L3" s="374"/>
      <c r="M3" s="375"/>
      <c r="N3" s="373">
        <v>4</v>
      </c>
      <c r="O3" s="374"/>
      <c r="P3" s="374"/>
      <c r="Q3" s="375"/>
      <c r="R3" s="125" t="s">
        <v>12</v>
      </c>
      <c r="S3" s="376" t="s">
        <v>13</v>
      </c>
      <c r="T3" s="377"/>
      <c r="U3" s="2" t="s">
        <v>4</v>
      </c>
      <c r="W3" s="43" t="s">
        <v>6</v>
      </c>
      <c r="X3" s="44" t="s">
        <v>7</v>
      </c>
      <c r="Y3" s="44" t="s">
        <v>8</v>
      </c>
      <c r="Z3" s="45" t="s">
        <v>9</v>
      </c>
    </row>
    <row r="4" spans="1:26" ht="16.5" customHeight="1" thickTop="1" thickBot="1" x14ac:dyDescent="0.3">
      <c r="A4" s="336" t="s">
        <v>224</v>
      </c>
      <c r="B4" s="365"/>
      <c r="C4" s="366"/>
      <c r="D4" s="366"/>
      <c r="E4" s="367"/>
      <c r="F4" s="236">
        <v>13</v>
      </c>
      <c r="G4" s="237">
        <v>15</v>
      </c>
      <c r="H4" s="238"/>
      <c r="I4" s="239"/>
      <c r="J4" s="236">
        <v>17</v>
      </c>
      <c r="K4" s="240">
        <v>19</v>
      </c>
      <c r="L4" s="238"/>
      <c r="M4" s="241"/>
      <c r="N4" s="236">
        <v>15</v>
      </c>
      <c r="O4" s="240">
        <v>10</v>
      </c>
      <c r="P4" s="238">
        <v>11</v>
      </c>
      <c r="Q4" s="241">
        <v>7</v>
      </c>
      <c r="R4" s="359">
        <f>P5+L5+H5</f>
        <v>4</v>
      </c>
      <c r="S4" s="344">
        <f>J4+J5+L4+N4+N5+P4+H4+F4+F5</f>
        <v>87</v>
      </c>
      <c r="T4" s="361">
        <f>K5+K4+M4+O5+O4+Q4+I4+G4+G5</f>
        <v>98</v>
      </c>
      <c r="U4" s="363" t="s">
        <v>220</v>
      </c>
      <c r="W4" s="346">
        <f>IF(F4&gt;G4,1,0)+IF(F5&gt;G5,1,0)+IF(H4&gt;I4,1,0)+IF(J4&gt;K4,1,0)+IF(J5&gt;K5,1,0)+IF(L4&gt;M4,1,0)+IF(N4&gt;O4,1,0)+IF(N5&gt;O5,1,0)+IF(P4&gt;Q4,1,0)</f>
        <v>2</v>
      </c>
      <c r="X4" s="332">
        <f>IF(F4&lt;G4,1,0)+IF(F5&lt;G5,1,0)+IF(H4&lt;I4,1,0)+IF(J4&lt;K4,1,0)+IF(J5&lt;K5,1,0)+IF(L4&lt;M4,1,0)+IF(N4&lt;O4,1,0)+IF(N5&lt;O5,1,0)+IF(P4&lt;Q4,1,0)</f>
        <v>5</v>
      </c>
      <c r="Y4" s="332">
        <f>W4/X4</f>
        <v>0.4</v>
      </c>
      <c r="Z4" s="333">
        <f>S4/T4</f>
        <v>0.88775510204081631</v>
      </c>
    </row>
    <row r="5" spans="1:26" ht="15.75" customHeight="1" thickBot="1" x14ac:dyDescent="0.3">
      <c r="A5" s="352"/>
      <c r="B5" s="368"/>
      <c r="C5" s="369"/>
      <c r="D5" s="369"/>
      <c r="E5" s="370"/>
      <c r="F5" s="242">
        <v>15</v>
      </c>
      <c r="G5" s="243">
        <v>17</v>
      </c>
      <c r="H5" s="438">
        <f>IF(AND(F4=0,F5=0),0,1)*0+IF(AND(F4&gt;G4,F5&gt;G5),1,0)*2+IF(AND(F4&lt;G4,F5&lt;G5),1,0)*IF(AND(F4=0,F5=0),0,1)+IF(H4&gt;I4,1,0)*2+IF(H4&lt;I4,1,0)*1</f>
        <v>1</v>
      </c>
      <c r="I5" s="438"/>
      <c r="J5" s="242">
        <v>6</v>
      </c>
      <c r="K5" s="243">
        <v>15</v>
      </c>
      <c r="L5" s="438">
        <f>IF(AND(J4=0,J5=0),0,1)*0+IF(AND(J4&gt;K4,J5&gt;K5),1,0)*2+IF(AND(J4&lt;K4,J5&lt;K5),1,0)*IF(AND(J4=0,J5=0),0,1)+IF(L4&gt;M4,1,0)*2+IF(L4&lt;M4,1,0)*1</f>
        <v>1</v>
      </c>
      <c r="M5" s="438"/>
      <c r="N5" s="242">
        <v>10</v>
      </c>
      <c r="O5" s="243">
        <v>15</v>
      </c>
      <c r="P5" s="438">
        <f>IF(AND(N4=0,N5=0),0,1)*0+IF(AND(N4&gt;O4,N5&gt;O5),1,0)*2+IF(AND(N4&lt;O4,N5&lt;O5),1,0)*IF(AND(N4=0,N5=0),0,1)+IF(P4&gt;Q4,1,0)*2+IF(P4&lt;Q4,1,0)*1</f>
        <v>2</v>
      </c>
      <c r="Q5" s="438"/>
      <c r="R5" s="360"/>
      <c r="S5" s="356"/>
      <c r="T5" s="362"/>
      <c r="U5" s="364"/>
      <c r="W5" s="357"/>
      <c r="X5" s="332"/>
      <c r="Y5" s="332"/>
      <c r="Z5" s="333"/>
    </row>
    <row r="6" spans="1:26" ht="16.5" customHeight="1" thickTop="1" thickBot="1" x14ac:dyDescent="0.3">
      <c r="A6" s="336" t="s">
        <v>165</v>
      </c>
      <c r="B6" s="3">
        <f>G4</f>
        <v>15</v>
      </c>
      <c r="C6" s="4">
        <f>F4</f>
        <v>13</v>
      </c>
      <c r="D6" s="5">
        <f>I4</f>
        <v>0</v>
      </c>
      <c r="E6" s="6">
        <f>H4</f>
        <v>0</v>
      </c>
      <c r="F6" s="439"/>
      <c r="G6" s="439"/>
      <c r="H6" s="439"/>
      <c r="I6" s="439"/>
      <c r="J6" s="244">
        <v>7</v>
      </c>
      <c r="K6" s="245">
        <v>15</v>
      </c>
      <c r="L6" s="246"/>
      <c r="M6" s="247"/>
      <c r="N6" s="248">
        <v>11</v>
      </c>
      <c r="O6" s="245">
        <v>15</v>
      </c>
      <c r="P6" s="249"/>
      <c r="Q6" s="247"/>
      <c r="R6" s="359">
        <f>P7+L7+D7</f>
        <v>4</v>
      </c>
      <c r="S6" s="344">
        <f>J6+J7+L6+N6+N7+P6+D6+B6+B7</f>
        <v>67</v>
      </c>
      <c r="T6" s="361">
        <f>K7+K6+M6+O7+O6+Q6+E6+C6+C7</f>
        <v>88</v>
      </c>
      <c r="U6" s="363" t="s">
        <v>219</v>
      </c>
      <c r="W6" s="346">
        <f>IF(B6&gt;C6,1,0)+IF(B7&gt;C7,1,0)+IF(D6&gt;E6,1,0)+IF(J6&gt;K6,1,0)+IF(J7&gt;K7,1,0)+IF(L6&gt;M6,1,0)+IF(N6&gt;O6,1,0)+IF(N7&gt;O7,1,0)+IF(P6&gt;Q6,1,0)</f>
        <v>2</v>
      </c>
      <c r="X6" s="332">
        <f>IF(B6&lt;C6,1,0)+IF(B7&lt;C7,1,0)+IF(D6&lt;E6,1,0)+IF(J6&lt;K6,1,0)+IF(J7&lt;K7,1,0)+IF(L6&lt;M6,1,0)+IF(N6&lt;O6,1,0)+IF(N7&lt;O7,1,0)+IF(P6&lt;Q6,1,0)</f>
        <v>4</v>
      </c>
      <c r="Y6" s="332">
        <f t="shared" ref="Y6" si="0">W6/X6</f>
        <v>0.5</v>
      </c>
      <c r="Z6" s="333">
        <f t="shared" ref="Z6" si="1">S6/T6</f>
        <v>0.76136363636363635</v>
      </c>
    </row>
    <row r="7" spans="1:26" ht="15.75" customHeight="1" thickTop="1" thickBot="1" x14ac:dyDescent="0.3">
      <c r="A7" s="352"/>
      <c r="B7" s="11">
        <f>G5</f>
        <v>17</v>
      </c>
      <c r="C7" s="12">
        <f>F5</f>
        <v>15</v>
      </c>
      <c r="D7" s="334">
        <f>IF(AND(B6=0,B7=0),0,1)*0+IF(AND(B6&gt;C6,B7&gt;C7),1,0)*2+IF(AND(B6&lt;C6,B7&lt;C7),1,0)*IF(AND(B6=0,B7=0),0,1)+IF(D6&gt;E6,1,0)*2+IF(D6&lt;E6,1,0)*1</f>
        <v>2</v>
      </c>
      <c r="E7" s="335"/>
      <c r="F7" s="439"/>
      <c r="G7" s="439"/>
      <c r="H7" s="439"/>
      <c r="I7" s="439"/>
      <c r="J7" s="250">
        <v>10</v>
      </c>
      <c r="K7" s="251">
        <v>15</v>
      </c>
      <c r="L7" s="438">
        <f>IF(AND(J6=0,J7=0),0,1)*0+IF(AND(J6&gt;K6,J7&gt;K7),1,0)*2+IF(AND(J6&lt;K6,J7&lt;K7),1,0)*IF(AND(J6=0,J7=0),0,1)+IF(L6&gt;M6,1,0)*2+IF(L6&lt;M6,1,0)*1</f>
        <v>1</v>
      </c>
      <c r="M7" s="438"/>
      <c r="N7" s="250">
        <v>7</v>
      </c>
      <c r="O7" s="251">
        <v>15</v>
      </c>
      <c r="P7" s="438">
        <f>IF(AND(N6=0,N7=0),0,1)*0+IF(AND(N6&gt;O6,N7&gt;O7),1,0)*2+IF(AND(N6&lt;O6,N7&lt;O7),1,0)*IF(AND(N6=0,N7=0),0,1)+IF(P6&gt;Q6,1,0)*2+IF(P6&lt;Q6,1,0)*1</f>
        <v>1</v>
      </c>
      <c r="Q7" s="438"/>
      <c r="R7" s="360"/>
      <c r="S7" s="356"/>
      <c r="T7" s="362"/>
      <c r="U7" s="364"/>
      <c r="W7" s="357"/>
      <c r="X7" s="332"/>
      <c r="Y7" s="332"/>
      <c r="Z7" s="333"/>
    </row>
    <row r="8" spans="1:26" ht="16.5" customHeight="1" thickTop="1" thickBot="1" x14ac:dyDescent="0.3">
      <c r="A8" s="336" t="s">
        <v>166</v>
      </c>
      <c r="B8" s="7">
        <f>K4</f>
        <v>19</v>
      </c>
      <c r="C8" s="15">
        <f>J4</f>
        <v>17</v>
      </c>
      <c r="D8" s="16">
        <f>M4</f>
        <v>0</v>
      </c>
      <c r="E8" s="129">
        <f>L4</f>
        <v>0</v>
      </c>
      <c r="F8" s="252">
        <f>K6</f>
        <v>15</v>
      </c>
      <c r="G8" s="253">
        <f>J6</f>
        <v>7</v>
      </c>
      <c r="H8" s="254">
        <f>M6</f>
        <v>0</v>
      </c>
      <c r="I8" s="255">
        <f>L6</f>
        <v>0</v>
      </c>
      <c r="J8" s="439"/>
      <c r="K8" s="439"/>
      <c r="L8" s="439"/>
      <c r="M8" s="439"/>
      <c r="N8" s="248">
        <v>15</v>
      </c>
      <c r="O8" s="245">
        <v>8</v>
      </c>
      <c r="P8" s="246">
        <v>11</v>
      </c>
      <c r="Q8" s="247">
        <v>7</v>
      </c>
      <c r="R8" s="359">
        <f>P9+H9+D9</f>
        <v>6</v>
      </c>
      <c r="S8" s="344">
        <f>H8+F8+F9+D8+B8+B9+N8+N9+P8</f>
        <v>100</v>
      </c>
      <c r="T8" s="361">
        <f>I8+G8+G9+E8+C8+C9+O9+O8+Q8</f>
        <v>70</v>
      </c>
      <c r="U8" s="363" t="s">
        <v>217</v>
      </c>
      <c r="W8" s="346">
        <f>IF(B8&gt;C8,1,0)+IF(B9&gt;C9,1,0)+IF(D8&gt;E8,1,0)+IF(F8&gt;G8,1,0)+IF(F9&gt;G9,1,0)+IF(H8&gt;I8,1,0)+IF(N8&gt;O8,1,0)+IF(N9&gt;O9,1,0)+IF(P8&gt;Q8,1,0)</f>
        <v>6</v>
      </c>
      <c r="X8" s="332">
        <f>IF(B8&lt;C8,1,0)+IF(B9&lt;C9,1,0)+IF(D8&lt;E8,1,0)+IF(F8&lt;G8,1,0)+IF(F9&lt;G9,1,0)+IF(H8&lt;I8,1,0)+IF(N8&lt;O8,1,0)+IF(N9&lt;O9,1,0)+IF(P8&lt;Q8,1,0)</f>
        <v>1</v>
      </c>
      <c r="Y8" s="332">
        <f t="shared" ref="Y8" si="2">W8/X8</f>
        <v>6</v>
      </c>
      <c r="Z8" s="333">
        <f t="shared" ref="Z8" si="3">S8/T8</f>
        <v>1.4285714285714286</v>
      </c>
    </row>
    <row r="9" spans="1:26" ht="15.75" customHeight="1" thickTop="1" thickBot="1" x14ac:dyDescent="0.3">
      <c r="A9" s="352"/>
      <c r="B9" s="20">
        <f>K5</f>
        <v>15</v>
      </c>
      <c r="C9" s="21">
        <f>J5</f>
        <v>6</v>
      </c>
      <c r="D9" s="334">
        <f>IF(AND(B8=0,B9=0),0,1)*0+IF(AND(B8&gt;C8,B9&gt;C9),1,0)*2+IF(AND(B8&lt;C8,B9&lt;C9),1,0)*IF(AND(B8=0,B9=0),0,1)+IF(D8&gt;E8,1,0)*2+IF(D8&lt;E8,1,0)*1</f>
        <v>2</v>
      </c>
      <c r="E9" s="335"/>
      <c r="F9" s="256">
        <f>K7</f>
        <v>15</v>
      </c>
      <c r="G9" s="257">
        <f>J7</f>
        <v>10</v>
      </c>
      <c r="H9" s="438">
        <f>IF(AND(F8=0,F9=0),0,1)*0+IF(AND(F8&gt;G8,F9&gt;G9),1,0)*2+IF(AND(F8&lt;G8,F9&lt;G9),1,0)*IF(AND(F8=0,F9=0),0,1)+IF(H8&gt;I8,1,0)*2+IF(H8&lt;I8,1,0)*1</f>
        <v>2</v>
      </c>
      <c r="I9" s="438"/>
      <c r="J9" s="439"/>
      <c r="K9" s="439"/>
      <c r="L9" s="439"/>
      <c r="M9" s="439"/>
      <c r="N9" s="250">
        <v>10</v>
      </c>
      <c r="O9" s="251">
        <v>15</v>
      </c>
      <c r="P9" s="438">
        <f>IF(AND(N8=0,N9=0),0,1)*0+IF(AND(N8&gt;O8,N9&gt;O9),1,0)*2+IF(AND(N8&lt;O8,N9&lt;O9),1,0)*IF(AND(N8=0,N9=0),0,1)+IF(P8&gt;Q8,1,0)*2+IF(P8&lt;Q8,1,0)*1</f>
        <v>2</v>
      </c>
      <c r="Q9" s="438"/>
      <c r="R9" s="360"/>
      <c r="S9" s="356"/>
      <c r="T9" s="362"/>
      <c r="U9" s="364"/>
      <c r="W9" s="357"/>
      <c r="X9" s="332"/>
      <c r="Y9" s="332"/>
      <c r="Z9" s="333"/>
    </row>
    <row r="10" spans="1:26" ht="16.5" customHeight="1" thickTop="1" thickBot="1" x14ac:dyDescent="0.3">
      <c r="A10" s="336" t="s">
        <v>164</v>
      </c>
      <c r="B10" s="7">
        <f>O4</f>
        <v>10</v>
      </c>
      <c r="C10" s="15">
        <f>N4</f>
        <v>15</v>
      </c>
      <c r="D10" s="16">
        <f>Q4</f>
        <v>7</v>
      </c>
      <c r="E10" s="129">
        <f>P4</f>
        <v>11</v>
      </c>
      <c r="F10" s="17">
        <f>O6</f>
        <v>15</v>
      </c>
      <c r="G10" s="18">
        <f>N6</f>
        <v>11</v>
      </c>
      <c r="H10" s="19">
        <f>Q6</f>
        <v>0</v>
      </c>
      <c r="I10" s="130">
        <f>P6</f>
        <v>0</v>
      </c>
      <c r="J10" s="10">
        <f>O8</f>
        <v>8</v>
      </c>
      <c r="K10" s="8">
        <f>N8</f>
        <v>15</v>
      </c>
      <c r="L10" s="9">
        <f>Q8</f>
        <v>7</v>
      </c>
      <c r="M10" s="127">
        <f>P8</f>
        <v>11</v>
      </c>
      <c r="N10" s="338"/>
      <c r="O10" s="339"/>
      <c r="P10" s="339"/>
      <c r="Q10" s="340"/>
      <c r="R10" s="359">
        <f>H11+D11+L11</f>
        <v>4</v>
      </c>
      <c r="S10" s="344">
        <f>J10+J11+L10+B10+B11+D10+F10+F11+H10</f>
        <v>92</v>
      </c>
      <c r="T10" s="361">
        <f>K11+K10+M10+C11+C10+E10+I10+G10+G11</f>
        <v>90</v>
      </c>
      <c r="U10" s="363" t="s">
        <v>218</v>
      </c>
      <c r="W10" s="346">
        <f>IF(B10&gt;C10,1,0)+IF(B11&gt;C11,1,0)+IF(D10&gt;E10,1,0)+IF(F10&gt;G10,1,0)+IF(F11&gt;G11,1,0)+IF(H10&gt;I10,1,0)+IF(J10&gt;K10,1,0)+IF(J11&gt;K11,1,0)+IF(L10&gt;M10,1,0)</f>
        <v>4</v>
      </c>
      <c r="X10" s="332">
        <f>IF(B10&lt;C10,1,0)+IF(B11&lt;C11,1,0)+IF(D10&lt;E10,1,0)+IF(F10&lt;G10,1,0)+IF(F11&lt;G11,1,0)+IF(H10&lt;I10,1,0)+IF(J10&lt;K10,1,0)+IF(J11&lt;K11,1,0)+IF(L10&lt;M10,1,0)</f>
        <v>4</v>
      </c>
      <c r="Y10" s="332">
        <f t="shared" ref="Y10" si="4">W10/X10</f>
        <v>1</v>
      </c>
      <c r="Z10" s="333">
        <f t="shared" ref="Z10" si="5">S10/T10</f>
        <v>1.0222222222222221</v>
      </c>
    </row>
    <row r="11" spans="1:26" ht="15.75" customHeight="1" thickBot="1" x14ac:dyDescent="0.3">
      <c r="A11" s="337"/>
      <c r="B11" s="24">
        <f>O5</f>
        <v>15</v>
      </c>
      <c r="C11" s="25">
        <f>N5</f>
        <v>10</v>
      </c>
      <c r="D11" s="350">
        <f>IF(AND(B10=0,B11=0),0,1)*0+IF(AND(B10&gt;C10,B11&gt;C11),1,0)*2+IF(AND(B10&lt;C10,B11&lt;C11),1,0)*IF(AND(B10=0,B11=0),0,1)+IF(D10&gt;E10,1,0)*2+IF(D10&lt;E10,1,0)*1</f>
        <v>1</v>
      </c>
      <c r="E11" s="351"/>
      <c r="F11" s="26">
        <f>O7</f>
        <v>15</v>
      </c>
      <c r="G11" s="27">
        <f>N7</f>
        <v>7</v>
      </c>
      <c r="H11" s="350">
        <f>IF(AND(F10=0,F11=0),0,1)*0+IF(AND(F10&gt;G10,F11&gt;G11),1,0)*2+IF(AND(F10&lt;G10,F11&lt;G11),1,0)*IF(AND(F10=0,F11=0),0,1)+IF(H10&gt;I10,1,0)*2+IF(H10&lt;I10,1,0)*1</f>
        <v>2</v>
      </c>
      <c r="I11" s="351"/>
      <c r="J11" s="28">
        <f>O9</f>
        <v>15</v>
      </c>
      <c r="K11" s="26">
        <f>N9</f>
        <v>10</v>
      </c>
      <c r="L11" s="350">
        <f>IF(AND(J10=0,J11=0),0,1)*0+IF(AND(J10&gt;K10,J11&gt;K11),1,0)*2+IF(AND(J10&lt;K10,J11&lt;K11),1,0)*IF(AND(J10=0,J11=0),0,1)+IF(L10&gt;M10,1,0)*2+IF(L10&lt;M10,1,0)*1</f>
        <v>1</v>
      </c>
      <c r="M11" s="351"/>
      <c r="N11" s="341"/>
      <c r="O11" s="342"/>
      <c r="P11" s="342"/>
      <c r="Q11" s="343"/>
      <c r="R11" s="378"/>
      <c r="S11" s="345"/>
      <c r="T11" s="379"/>
      <c r="U11" s="380"/>
      <c r="W11" s="347"/>
      <c r="X11" s="348"/>
      <c r="Y11" s="348"/>
      <c r="Z11" s="349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5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8">
    <mergeCell ref="A4:A5"/>
    <mergeCell ref="B4:E5"/>
    <mergeCell ref="S4:S5"/>
    <mergeCell ref="W4:W5"/>
    <mergeCell ref="A1:X1"/>
    <mergeCell ref="B3:E3"/>
    <mergeCell ref="F3:I3"/>
    <mergeCell ref="J3:M3"/>
    <mergeCell ref="N3:Q3"/>
    <mergeCell ref="H5:I5"/>
    <mergeCell ref="L5:M5"/>
    <mergeCell ref="P5:Q5"/>
    <mergeCell ref="R4:R5"/>
    <mergeCell ref="T4:T5"/>
    <mergeCell ref="U4:U5"/>
    <mergeCell ref="S3:T3"/>
    <mergeCell ref="A6:A7"/>
    <mergeCell ref="F6:I7"/>
    <mergeCell ref="S6:S7"/>
    <mergeCell ref="W6:W7"/>
    <mergeCell ref="X6:X7"/>
    <mergeCell ref="D7:E7"/>
    <mergeCell ref="R6:R7"/>
    <mergeCell ref="T6:T7"/>
    <mergeCell ref="U6:U7"/>
    <mergeCell ref="L7:M7"/>
    <mergeCell ref="X10:X11"/>
    <mergeCell ref="Y10:Y11"/>
    <mergeCell ref="Z10:Z11"/>
    <mergeCell ref="H11:I11"/>
    <mergeCell ref="D11:E11"/>
    <mergeCell ref="L11:M11"/>
    <mergeCell ref="R10:R11"/>
    <mergeCell ref="T10:T11"/>
    <mergeCell ref="U10:U11"/>
    <mergeCell ref="H9:I9"/>
    <mergeCell ref="A10:A11"/>
    <mergeCell ref="N10:Q11"/>
    <mergeCell ref="S10:S11"/>
    <mergeCell ref="W10:W11"/>
    <mergeCell ref="D9:E9"/>
    <mergeCell ref="P9:Q9"/>
    <mergeCell ref="A8:A9"/>
    <mergeCell ref="J8:M9"/>
    <mergeCell ref="S8:S9"/>
    <mergeCell ref="T8:T9"/>
    <mergeCell ref="U8:U9"/>
    <mergeCell ref="W8:W9"/>
    <mergeCell ref="R8:R9"/>
    <mergeCell ref="X4:X5"/>
    <mergeCell ref="P7:Q7"/>
    <mergeCell ref="Z8:Z9"/>
    <mergeCell ref="Y4:Y5"/>
    <mergeCell ref="X8:X9"/>
    <mergeCell ref="Y8:Y9"/>
    <mergeCell ref="Z4:Z5"/>
    <mergeCell ref="Y6:Y7"/>
    <mergeCell ref="Z6:Z7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Zeros="0" workbookViewId="0">
      <selection activeCell="A4" sqref="A4:A5"/>
    </sheetView>
  </sheetViews>
  <sheetFormatPr defaultRowHeight="15" x14ac:dyDescent="0.25"/>
  <cols>
    <col min="1" max="1" width="20.710937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140625" customWidth="1"/>
    <col min="15" max="15" width="3.7109375" customWidth="1"/>
    <col min="16" max="16" width="4" customWidth="1"/>
    <col min="17" max="17" width="3.5703125" customWidth="1"/>
    <col min="18" max="18" width="8" customWidth="1"/>
    <col min="19" max="19" width="5.140625" customWidth="1"/>
    <col min="20" max="20" width="6" customWidth="1"/>
    <col min="21" max="21" width="7.85546875" customWidth="1"/>
    <col min="22" max="22" width="11.85546875" customWidth="1"/>
    <col min="23" max="23" width="9.140625" customWidth="1"/>
    <col min="24" max="24" width="10.140625" customWidth="1"/>
    <col min="25" max="25" width="10" customWidth="1"/>
    <col min="26" max="26" width="9.42578125" customWidth="1"/>
    <col min="27" max="27" width="4.42578125" customWidth="1"/>
    <col min="28" max="28" width="8.28515625" customWidth="1"/>
    <col min="29" max="29" width="10.28515625" customWidth="1"/>
    <col min="31" max="31" width="9.7109375" customWidth="1"/>
  </cols>
  <sheetData>
    <row r="1" spans="1:26" ht="33.75" customHeight="1" x14ac:dyDescent="0.25">
      <c r="A1" s="372" t="s">
        <v>24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</row>
    <row r="2" spans="1:26" ht="15.75" thickBot="1" x14ac:dyDescent="0.3"/>
    <row r="3" spans="1:26" ht="47.25" customHeight="1" thickTop="1" thickBot="1" x14ac:dyDescent="0.3">
      <c r="A3" s="1" t="s">
        <v>0</v>
      </c>
      <c r="B3" s="373">
        <v>1</v>
      </c>
      <c r="C3" s="374"/>
      <c r="D3" s="374"/>
      <c r="E3" s="375"/>
      <c r="F3" s="373">
        <v>2</v>
      </c>
      <c r="G3" s="374"/>
      <c r="H3" s="374"/>
      <c r="I3" s="375"/>
      <c r="J3" s="373">
        <v>3</v>
      </c>
      <c r="K3" s="374"/>
      <c r="L3" s="374"/>
      <c r="M3" s="375"/>
      <c r="N3" s="373">
        <v>4</v>
      </c>
      <c r="O3" s="374"/>
      <c r="P3" s="374"/>
      <c r="Q3" s="375"/>
      <c r="R3" s="125" t="s">
        <v>12</v>
      </c>
      <c r="S3" s="376" t="s">
        <v>13</v>
      </c>
      <c r="T3" s="377"/>
      <c r="U3" s="2" t="s">
        <v>4</v>
      </c>
      <c r="W3" s="43" t="s">
        <v>6</v>
      </c>
      <c r="X3" s="44" t="s">
        <v>7</v>
      </c>
      <c r="Y3" s="44" t="s">
        <v>8</v>
      </c>
      <c r="Z3" s="45" t="s">
        <v>9</v>
      </c>
    </row>
    <row r="4" spans="1:26" ht="16.5" customHeight="1" thickTop="1" thickBot="1" x14ac:dyDescent="0.3">
      <c r="A4" s="336" t="s">
        <v>225</v>
      </c>
      <c r="B4" s="365"/>
      <c r="C4" s="366"/>
      <c r="D4" s="366"/>
      <c r="E4" s="367"/>
      <c r="F4" s="236">
        <v>5</v>
      </c>
      <c r="G4" s="237">
        <v>15</v>
      </c>
      <c r="H4" s="238">
        <v>9</v>
      </c>
      <c r="I4" s="239">
        <v>11</v>
      </c>
      <c r="J4" s="236">
        <v>11</v>
      </c>
      <c r="K4" s="240">
        <v>15</v>
      </c>
      <c r="L4" s="238"/>
      <c r="M4" s="241"/>
      <c r="N4" s="236">
        <v>15</v>
      </c>
      <c r="O4" s="240">
        <v>9</v>
      </c>
      <c r="P4" s="238"/>
      <c r="Q4" s="241"/>
      <c r="R4" s="359">
        <f>P5+L5+H5</f>
        <v>4</v>
      </c>
      <c r="S4" s="344">
        <f>J4+J5+L4+N4+N5+P4+H4+F4+F5</f>
        <v>81</v>
      </c>
      <c r="T4" s="361">
        <f>K5+K4+M4+O5+O4+Q4+I4+G4+G5</f>
        <v>82</v>
      </c>
      <c r="U4" s="363" t="s">
        <v>219</v>
      </c>
      <c r="W4" s="346">
        <f>IF(F4&gt;G4,1,0)+IF(F5&gt;G5,1,0)+IF(H4&gt;I4,1,0)+IF(J4&gt;K4,1,0)+IF(J5&gt;K5,1,0)+IF(L4&gt;M4,1,0)+IF(N4&gt;O4,1,0)+IF(N5&gt;O5,1,0)+IF(P4&gt;Q4,1,0)</f>
        <v>3</v>
      </c>
      <c r="X4" s="332">
        <f>IF(F4&lt;G4,1,0)+IF(F5&lt;G5,1,0)+IF(H4&lt;I4,1,0)+IF(J4&lt;K4,1,0)+IF(J5&lt;K5,1,0)+IF(L4&lt;M4,1,0)+IF(N4&lt;O4,1,0)+IF(N5&lt;O5,1,0)+IF(P4&lt;Q4,1,0)</f>
        <v>4</v>
      </c>
      <c r="Y4" s="332">
        <f>W4/X4</f>
        <v>0.75</v>
      </c>
      <c r="Z4" s="333">
        <f>S4/T4</f>
        <v>0.98780487804878048</v>
      </c>
    </row>
    <row r="5" spans="1:26" ht="15.75" customHeight="1" thickBot="1" x14ac:dyDescent="0.3">
      <c r="A5" s="352"/>
      <c r="B5" s="368"/>
      <c r="C5" s="369"/>
      <c r="D5" s="369"/>
      <c r="E5" s="370"/>
      <c r="F5" s="242">
        <v>15</v>
      </c>
      <c r="G5" s="243">
        <v>7</v>
      </c>
      <c r="H5" s="438">
        <f>IF(AND(F4=0,F5=0),0,1)*0+IF(AND(F4&gt;G4,F5&gt;G5),1,0)*2+IF(AND(F4&lt;G4,F5&lt;G5),1,0)*IF(AND(F4=0,F5=0),0,1)+IF(H4&gt;I4,1,0)*2+IF(H4&lt;I4,1,0)*1</f>
        <v>1</v>
      </c>
      <c r="I5" s="438"/>
      <c r="J5" s="242">
        <v>11</v>
      </c>
      <c r="K5" s="243">
        <v>15</v>
      </c>
      <c r="L5" s="438">
        <f>IF(AND(J4=0,J5=0),0,1)*0+IF(AND(J4&gt;K4,J5&gt;K5),1,0)*2+IF(AND(J4&lt;K4,J5&lt;K5),1,0)*IF(AND(J4=0,J5=0),0,1)+IF(L4&gt;M4,1,0)*2+IF(L4&lt;M4,1,0)*1</f>
        <v>1</v>
      </c>
      <c r="M5" s="438"/>
      <c r="N5" s="242">
        <v>15</v>
      </c>
      <c r="O5" s="243">
        <v>10</v>
      </c>
      <c r="P5" s="438">
        <f>IF(AND(N4=0,N5=0),0,1)*0+IF(AND(N4&gt;O4,N5&gt;O5),1,0)*2+IF(AND(N4&lt;O4,N5&lt;O5),1,0)*IF(AND(N4=0,N5=0),0,1)+IF(P4&gt;Q4,1,0)*2+IF(P4&lt;Q4,1,0)*1</f>
        <v>2</v>
      </c>
      <c r="Q5" s="438"/>
      <c r="R5" s="360"/>
      <c r="S5" s="356"/>
      <c r="T5" s="362"/>
      <c r="U5" s="364"/>
      <c r="W5" s="357"/>
      <c r="X5" s="332"/>
      <c r="Y5" s="332"/>
      <c r="Z5" s="333"/>
    </row>
    <row r="6" spans="1:26" ht="16.5" customHeight="1" thickTop="1" thickBot="1" x14ac:dyDescent="0.3">
      <c r="A6" s="336" t="s">
        <v>162</v>
      </c>
      <c r="B6" s="3">
        <f>G4</f>
        <v>15</v>
      </c>
      <c r="C6" s="4">
        <f>F4</f>
        <v>5</v>
      </c>
      <c r="D6" s="5">
        <f>I4</f>
        <v>11</v>
      </c>
      <c r="E6" s="6">
        <f>H4</f>
        <v>9</v>
      </c>
      <c r="F6" s="439"/>
      <c r="G6" s="439"/>
      <c r="H6" s="439"/>
      <c r="I6" s="439"/>
      <c r="J6" s="244">
        <v>9</v>
      </c>
      <c r="K6" s="245">
        <v>15</v>
      </c>
      <c r="L6" s="246"/>
      <c r="M6" s="247"/>
      <c r="N6" s="248">
        <v>15</v>
      </c>
      <c r="O6" s="245">
        <v>2</v>
      </c>
      <c r="P6" s="249"/>
      <c r="Q6" s="247"/>
      <c r="R6" s="359">
        <f>P7+L7+D7</f>
        <v>5</v>
      </c>
      <c r="S6" s="344">
        <f>J6+J7+L6+N6+N7+P6+D6+B6+B7</f>
        <v>82</v>
      </c>
      <c r="T6" s="361">
        <f>K7+K6+M6+O7+O6+Q6+E6+C6+C7</f>
        <v>74</v>
      </c>
      <c r="U6" s="363" t="s">
        <v>218</v>
      </c>
      <c r="W6" s="346">
        <f>IF(B6&gt;C6,1,0)+IF(B7&gt;C7,1,0)+IF(D6&gt;E6,1,0)+IF(J6&gt;K6,1,0)+IF(J7&gt;K7,1,0)+IF(L6&gt;M6,1,0)+IF(N6&gt;O6,1,0)+IF(N7&gt;O7,1,0)+IF(P6&gt;Q6,1,0)</f>
        <v>4</v>
      </c>
      <c r="X6" s="332">
        <f>IF(B6&lt;C6,1,0)+IF(B7&lt;C7,1,0)+IF(D6&lt;E6,1,0)+IF(J6&lt;K6,1,0)+IF(J7&lt;K7,1,0)+IF(L6&lt;M6,1,0)+IF(N6&lt;O6,1,0)+IF(N7&lt;O7,1,0)+IF(P6&lt;Q6,1,0)</f>
        <v>3</v>
      </c>
      <c r="Y6" s="332">
        <f t="shared" ref="Y6" si="0">W6/X6</f>
        <v>1.3333333333333333</v>
      </c>
      <c r="Z6" s="333">
        <f t="shared" ref="Z6" si="1">S6/T6</f>
        <v>1.1081081081081081</v>
      </c>
    </row>
    <row r="7" spans="1:26" ht="15.75" customHeight="1" thickTop="1" thickBot="1" x14ac:dyDescent="0.3">
      <c r="A7" s="352"/>
      <c r="B7" s="11">
        <f>G5</f>
        <v>7</v>
      </c>
      <c r="C7" s="12">
        <f>F5</f>
        <v>15</v>
      </c>
      <c r="D7" s="334">
        <f>IF(AND(B6=0,B7=0),0,1)*0+IF(AND(B6&gt;C6,B7&gt;C7),1,0)*2+IF(AND(B6&lt;C6,B7&lt;C7),1,0)*IF(AND(B6=0,B7=0),0,1)+IF(D6&gt;E6,1,0)*2+IF(D6&lt;E6,1,0)*1</f>
        <v>2</v>
      </c>
      <c r="E7" s="335"/>
      <c r="F7" s="439"/>
      <c r="G7" s="439"/>
      <c r="H7" s="439"/>
      <c r="I7" s="439"/>
      <c r="J7" s="250">
        <v>10</v>
      </c>
      <c r="K7" s="251">
        <v>15</v>
      </c>
      <c r="L7" s="438">
        <f>IF(AND(J6=0,J7=0),0,1)*0+IF(AND(J6&gt;K6,J7&gt;K7),1,0)*2+IF(AND(J6&lt;K6,J7&lt;K7),1,0)*IF(AND(J6=0,J7=0),0,1)+IF(L6&gt;M6,1,0)*2+IF(L6&lt;M6,1,0)*1</f>
        <v>1</v>
      </c>
      <c r="M7" s="438"/>
      <c r="N7" s="250">
        <v>15</v>
      </c>
      <c r="O7" s="251">
        <v>13</v>
      </c>
      <c r="P7" s="438">
        <f>IF(AND(N6=0,N7=0),0,1)*0+IF(AND(N6&gt;O6,N7&gt;O7),1,0)*2+IF(AND(N6&lt;O6,N7&lt;O7),1,0)*IF(AND(N6=0,N7=0),0,1)+IF(P6&gt;Q6,1,0)*2+IF(P6&lt;Q6,1,0)*1</f>
        <v>2</v>
      </c>
      <c r="Q7" s="438"/>
      <c r="R7" s="360"/>
      <c r="S7" s="356"/>
      <c r="T7" s="362"/>
      <c r="U7" s="364"/>
      <c r="W7" s="357"/>
      <c r="X7" s="332"/>
      <c r="Y7" s="332"/>
      <c r="Z7" s="333"/>
    </row>
    <row r="8" spans="1:26" ht="16.5" customHeight="1" thickTop="1" thickBot="1" x14ac:dyDescent="0.3">
      <c r="A8" s="336" t="s">
        <v>163</v>
      </c>
      <c r="B8" s="7">
        <f>K4</f>
        <v>15</v>
      </c>
      <c r="C8" s="15">
        <f>J4</f>
        <v>11</v>
      </c>
      <c r="D8" s="16">
        <f>M4</f>
        <v>0</v>
      </c>
      <c r="E8" s="129">
        <f>L4</f>
        <v>0</v>
      </c>
      <c r="F8" s="252">
        <f>K6</f>
        <v>15</v>
      </c>
      <c r="G8" s="253">
        <f>J6</f>
        <v>9</v>
      </c>
      <c r="H8" s="254">
        <f>M6</f>
        <v>0</v>
      </c>
      <c r="I8" s="255">
        <f>L6</f>
        <v>0</v>
      </c>
      <c r="J8" s="439"/>
      <c r="K8" s="439"/>
      <c r="L8" s="439"/>
      <c r="M8" s="439"/>
      <c r="N8" s="248">
        <v>14</v>
      </c>
      <c r="O8" s="245">
        <v>16</v>
      </c>
      <c r="P8" s="246">
        <v>11</v>
      </c>
      <c r="Q8" s="247">
        <v>6</v>
      </c>
      <c r="R8" s="359">
        <f>P9+H9+D9</f>
        <v>6</v>
      </c>
      <c r="S8" s="344">
        <f>H8+F8+F9+D8+B8+B9+N8+N9+P8</f>
        <v>100</v>
      </c>
      <c r="T8" s="361">
        <f>I8+G8+G9+E8+C8+C9+O9+O8+Q8</f>
        <v>70</v>
      </c>
      <c r="U8" s="363" t="s">
        <v>217</v>
      </c>
      <c r="W8" s="346">
        <f>IF(B8&gt;C8,1,0)+IF(B9&gt;C9,1,0)+IF(D8&gt;E8,1,0)+IF(F8&gt;G8,1,0)+IF(F9&gt;G9,1,0)+IF(H8&gt;I8,1,0)+IF(N8&gt;O8,1,0)+IF(N9&gt;O9,1,0)+IF(P8&gt;Q8,1,0)</f>
        <v>6</v>
      </c>
      <c r="X8" s="332">
        <f>IF(B8&lt;C8,1,0)+IF(B9&lt;C9,1,0)+IF(D8&lt;E8,1,0)+IF(F8&lt;G8,1,0)+IF(F9&lt;G9,1,0)+IF(H8&lt;I8,1,0)+IF(N8&lt;O8,1,0)+IF(N9&lt;O9,1,0)+IF(P8&lt;Q8,1,0)</f>
        <v>1</v>
      </c>
      <c r="Y8" s="332">
        <f t="shared" ref="Y8" si="2">W8/X8</f>
        <v>6</v>
      </c>
      <c r="Z8" s="333">
        <f t="shared" ref="Z8" si="3">S8/T8</f>
        <v>1.4285714285714286</v>
      </c>
    </row>
    <row r="9" spans="1:26" ht="15.75" customHeight="1" thickTop="1" thickBot="1" x14ac:dyDescent="0.3">
      <c r="A9" s="352"/>
      <c r="B9" s="20">
        <f>K5</f>
        <v>15</v>
      </c>
      <c r="C9" s="21">
        <f>J5</f>
        <v>11</v>
      </c>
      <c r="D9" s="334">
        <f>IF(AND(B8=0,B9=0),0,1)*0+IF(AND(B8&gt;C8,B9&gt;C9),1,0)*2+IF(AND(B8&lt;C8,B9&lt;C9),1,0)*IF(AND(B8=0,B9=0),0,1)+IF(D8&gt;E8,1,0)*2+IF(D8&lt;E8,1,0)*1</f>
        <v>2</v>
      </c>
      <c r="E9" s="335"/>
      <c r="F9" s="256">
        <f>K7</f>
        <v>15</v>
      </c>
      <c r="G9" s="257">
        <f>J7</f>
        <v>10</v>
      </c>
      <c r="H9" s="438">
        <f>IF(AND(F8=0,F9=0),0,1)*0+IF(AND(F8&gt;G8,F9&gt;G9),1,0)*2+IF(AND(F8&lt;G8,F9&lt;G9),1,0)*IF(AND(F8=0,F9=0),0,1)+IF(H8&gt;I8,1,0)*2+IF(H8&lt;I8,1,0)*1</f>
        <v>2</v>
      </c>
      <c r="I9" s="438"/>
      <c r="J9" s="439"/>
      <c r="K9" s="439"/>
      <c r="L9" s="439"/>
      <c r="M9" s="439"/>
      <c r="N9" s="250">
        <v>15</v>
      </c>
      <c r="O9" s="251">
        <v>7</v>
      </c>
      <c r="P9" s="438">
        <f>IF(AND(N8=0,N9=0),0,1)*0+IF(AND(N8&gt;O8,N9&gt;O9),1,0)*2+IF(AND(N8&lt;O8,N9&lt;O9),1,0)*IF(AND(N8=0,N9=0),0,1)+IF(P8&gt;Q8,1,0)*2+IF(P8&lt;Q8,1,0)*1</f>
        <v>2</v>
      </c>
      <c r="Q9" s="438"/>
      <c r="R9" s="360"/>
      <c r="S9" s="356"/>
      <c r="T9" s="362"/>
      <c r="U9" s="364"/>
      <c r="W9" s="357"/>
      <c r="X9" s="332"/>
      <c r="Y9" s="332"/>
      <c r="Z9" s="333"/>
    </row>
    <row r="10" spans="1:26" ht="16.5" customHeight="1" thickTop="1" thickBot="1" x14ac:dyDescent="0.3">
      <c r="A10" s="336" t="s">
        <v>167</v>
      </c>
      <c r="B10" s="7">
        <f>O4</f>
        <v>9</v>
      </c>
      <c r="C10" s="15">
        <f>N4</f>
        <v>15</v>
      </c>
      <c r="D10" s="16">
        <f>Q4</f>
        <v>0</v>
      </c>
      <c r="E10" s="129">
        <f>P4</f>
        <v>0</v>
      </c>
      <c r="F10" s="17">
        <f>O6</f>
        <v>2</v>
      </c>
      <c r="G10" s="18">
        <f>N6</f>
        <v>15</v>
      </c>
      <c r="H10" s="19">
        <f>Q6</f>
        <v>0</v>
      </c>
      <c r="I10" s="130">
        <f>P6</f>
        <v>0</v>
      </c>
      <c r="J10" s="10">
        <f>O8</f>
        <v>16</v>
      </c>
      <c r="K10" s="8">
        <f>N8</f>
        <v>14</v>
      </c>
      <c r="L10" s="9">
        <f>Q8</f>
        <v>6</v>
      </c>
      <c r="M10" s="127">
        <f>P8</f>
        <v>11</v>
      </c>
      <c r="N10" s="338"/>
      <c r="O10" s="339"/>
      <c r="P10" s="339"/>
      <c r="Q10" s="340"/>
      <c r="R10" s="359">
        <f>H11+D11+L11</f>
        <v>3</v>
      </c>
      <c r="S10" s="344">
        <f>J10+J11+L10+B10+B11+D10+F10+F11+H10</f>
        <v>63</v>
      </c>
      <c r="T10" s="361">
        <f>K11+K10+M10+C11+C10+E10+I10+G10+G11</f>
        <v>100</v>
      </c>
      <c r="U10" s="363" t="s">
        <v>220</v>
      </c>
      <c r="W10" s="346">
        <f>IF(B10&gt;C10,1,0)+IF(B11&gt;C11,1,0)+IF(D10&gt;E10,1,0)+IF(F10&gt;G10,1,0)+IF(F11&gt;G11,1,0)+IF(H10&gt;I10,1,0)+IF(J10&gt;K10,1,0)+IF(J11&gt;K11,1,0)+IF(L10&gt;M10,1,0)</f>
        <v>1</v>
      </c>
      <c r="X10" s="332">
        <f>IF(B10&lt;C10,1,0)+IF(B11&lt;C11,1,0)+IF(D10&lt;E10,1,0)+IF(F10&lt;G10,1,0)+IF(F11&lt;G11,1,0)+IF(H10&lt;I10,1,0)+IF(J10&lt;K10,1,0)+IF(J11&lt;K11,1,0)+IF(L10&lt;M10,1,0)</f>
        <v>6</v>
      </c>
      <c r="Y10" s="332">
        <f t="shared" ref="Y10" si="4">W10/X10</f>
        <v>0.16666666666666666</v>
      </c>
      <c r="Z10" s="333">
        <f t="shared" ref="Z10" si="5">S10/T10</f>
        <v>0.63</v>
      </c>
    </row>
    <row r="11" spans="1:26" ht="15.75" customHeight="1" thickBot="1" x14ac:dyDescent="0.3">
      <c r="A11" s="337"/>
      <c r="B11" s="24">
        <f>O5</f>
        <v>10</v>
      </c>
      <c r="C11" s="25">
        <f>N5</f>
        <v>15</v>
      </c>
      <c r="D11" s="350">
        <f>IF(AND(B10=0,B11=0),0,1)*0+IF(AND(B10&gt;C10,B11&gt;C11),1,0)*2+IF(AND(B10&lt;C10,B11&lt;C11),1,0)*IF(AND(B10=0,B11=0),0,1)+IF(D10&gt;E10,1,0)*2+IF(D10&lt;E10,1,0)*1</f>
        <v>1</v>
      </c>
      <c r="E11" s="351"/>
      <c r="F11" s="26">
        <f>O7</f>
        <v>13</v>
      </c>
      <c r="G11" s="27">
        <f>N7</f>
        <v>15</v>
      </c>
      <c r="H11" s="350">
        <f>IF(AND(F10=0,F11=0),0,1)*0+IF(AND(F10&gt;G10,F11&gt;G11),1,0)*2+IF(AND(F10&lt;G10,F11&lt;G11),1,0)*IF(AND(F10=0,F11=0),0,1)+IF(H10&gt;I10,1,0)*2+IF(H10&lt;I10,1,0)*1</f>
        <v>1</v>
      </c>
      <c r="I11" s="351"/>
      <c r="J11" s="28">
        <f>O9</f>
        <v>7</v>
      </c>
      <c r="K11" s="26">
        <f>N9</f>
        <v>15</v>
      </c>
      <c r="L11" s="350">
        <f>IF(AND(J10=0,J11=0),0,1)*0+IF(AND(J10&gt;K10,J11&gt;K11),1,0)*2+IF(AND(J10&lt;K10,J11&lt;K11),1,0)*IF(AND(J10=0,J11=0),0,1)+IF(L10&gt;M10,1,0)*2+IF(L10&lt;M10,1,0)*1</f>
        <v>1</v>
      </c>
      <c r="M11" s="351"/>
      <c r="N11" s="341"/>
      <c r="O11" s="342"/>
      <c r="P11" s="342"/>
      <c r="Q11" s="343"/>
      <c r="R11" s="378"/>
      <c r="S11" s="345"/>
      <c r="T11" s="379"/>
      <c r="U11" s="380"/>
      <c r="W11" s="347"/>
      <c r="X11" s="348"/>
      <c r="Y11" s="348"/>
      <c r="Z11" s="349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5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8">
    <mergeCell ref="R8:R9"/>
    <mergeCell ref="S8:S9"/>
    <mergeCell ref="H9:I9"/>
    <mergeCell ref="A10:A11"/>
    <mergeCell ref="N10:Q11"/>
    <mergeCell ref="R10:R11"/>
    <mergeCell ref="S10:S11"/>
    <mergeCell ref="H11:I11"/>
    <mergeCell ref="D11:E11"/>
    <mergeCell ref="P9:Q9"/>
    <mergeCell ref="D9:E9"/>
    <mergeCell ref="L11:M11"/>
    <mergeCell ref="A8:A9"/>
    <mergeCell ref="J8:M9"/>
    <mergeCell ref="X4:X5"/>
    <mergeCell ref="Y4:Y5"/>
    <mergeCell ref="B3:E3"/>
    <mergeCell ref="F3:I3"/>
    <mergeCell ref="J3:M3"/>
    <mergeCell ref="N3:Q3"/>
    <mergeCell ref="H5:I5"/>
    <mergeCell ref="L5:M5"/>
    <mergeCell ref="P5:Q5"/>
    <mergeCell ref="Z8:Z9"/>
    <mergeCell ref="T10:T11"/>
    <mergeCell ref="U10:U11"/>
    <mergeCell ref="W10:W11"/>
    <mergeCell ref="Z10:Z11"/>
    <mergeCell ref="X10:X11"/>
    <mergeCell ref="Y10:Y11"/>
    <mergeCell ref="X8:X9"/>
    <mergeCell ref="Y8:Y9"/>
    <mergeCell ref="T8:T9"/>
    <mergeCell ref="U8:U9"/>
    <mergeCell ref="W8:W9"/>
    <mergeCell ref="U6:U7"/>
    <mergeCell ref="W6:W7"/>
    <mergeCell ref="Z6:Z7"/>
    <mergeCell ref="D7:E7"/>
    <mergeCell ref="A1:X1"/>
    <mergeCell ref="S3:T3"/>
    <mergeCell ref="A4:A5"/>
    <mergeCell ref="B4:E5"/>
    <mergeCell ref="R4:R5"/>
    <mergeCell ref="S4:S5"/>
    <mergeCell ref="T4:T5"/>
    <mergeCell ref="U4:U5"/>
    <mergeCell ref="W4:W5"/>
    <mergeCell ref="X6:X7"/>
    <mergeCell ref="Y6:Y7"/>
    <mergeCell ref="Z4:Z5"/>
    <mergeCell ref="A6:A7"/>
    <mergeCell ref="F6:I7"/>
    <mergeCell ref="R6:R7"/>
    <mergeCell ref="S6:S7"/>
    <mergeCell ref="T6:T7"/>
    <mergeCell ref="L7:M7"/>
    <mergeCell ref="P7:Q7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showZeros="0" workbookViewId="0">
      <selection activeCell="A10" sqref="A10:A11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42578125" customWidth="1"/>
    <col min="15" max="15" width="3.7109375" customWidth="1"/>
    <col min="16" max="16" width="4.5703125" customWidth="1"/>
    <col min="17" max="17" width="3.5703125" customWidth="1"/>
    <col min="18" max="18" width="7.85546875" customWidth="1"/>
    <col min="19" max="19" width="5.5703125" customWidth="1"/>
    <col min="20" max="20" width="6" customWidth="1"/>
    <col min="21" max="21" width="8" customWidth="1"/>
    <col min="22" max="22" width="11.7109375" customWidth="1"/>
    <col min="23" max="23" width="8.85546875" customWidth="1"/>
    <col min="24" max="24" width="10.28515625" customWidth="1"/>
    <col min="25" max="25" width="10.140625" customWidth="1"/>
    <col min="26" max="26" width="10" customWidth="1"/>
    <col min="27" max="27" width="9.7109375" customWidth="1"/>
  </cols>
  <sheetData>
    <row r="1" spans="1:26" ht="36" customHeight="1" x14ac:dyDescent="0.25">
      <c r="A1" s="372" t="s">
        <v>25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</row>
    <row r="2" spans="1:26" ht="15.75" thickBot="1" x14ac:dyDescent="0.3"/>
    <row r="3" spans="1:26" ht="51.75" customHeight="1" thickTop="1" thickBot="1" x14ac:dyDescent="0.3">
      <c r="A3" s="1" t="s">
        <v>0</v>
      </c>
      <c r="B3" s="373">
        <v>1</v>
      </c>
      <c r="C3" s="374"/>
      <c r="D3" s="374"/>
      <c r="E3" s="375"/>
      <c r="F3" s="373">
        <v>2</v>
      </c>
      <c r="G3" s="374"/>
      <c r="H3" s="374"/>
      <c r="I3" s="375"/>
      <c r="J3" s="373">
        <v>3</v>
      </c>
      <c r="K3" s="374"/>
      <c r="L3" s="374"/>
      <c r="M3" s="375"/>
      <c r="N3" s="373">
        <v>4</v>
      </c>
      <c r="O3" s="374"/>
      <c r="P3" s="374"/>
      <c r="Q3" s="375"/>
      <c r="R3" s="125" t="s">
        <v>12</v>
      </c>
      <c r="S3" s="376" t="s">
        <v>13</v>
      </c>
      <c r="T3" s="377"/>
      <c r="U3" s="2" t="s">
        <v>4</v>
      </c>
      <c r="W3" s="43" t="s">
        <v>6</v>
      </c>
      <c r="X3" s="44" t="s">
        <v>7</v>
      </c>
      <c r="Y3" s="44" t="s">
        <v>8</v>
      </c>
      <c r="Z3" s="45" t="s">
        <v>9</v>
      </c>
    </row>
    <row r="4" spans="1:26" ht="16.5" customHeight="1" thickTop="1" thickBot="1" x14ac:dyDescent="0.3">
      <c r="A4" s="336" t="s">
        <v>158</v>
      </c>
      <c r="B4" s="365"/>
      <c r="C4" s="366"/>
      <c r="D4" s="366"/>
      <c r="E4" s="367"/>
      <c r="F4" s="29">
        <v>16</v>
      </c>
      <c r="G4" s="30">
        <v>14</v>
      </c>
      <c r="H4" s="31">
        <v>7</v>
      </c>
      <c r="I4" s="40">
        <v>11</v>
      </c>
      <c r="J4" s="29">
        <v>15</v>
      </c>
      <c r="K4" s="32">
        <v>3</v>
      </c>
      <c r="L4" s="31"/>
      <c r="M4" s="41"/>
      <c r="N4" s="29">
        <v>15</v>
      </c>
      <c r="O4" s="32">
        <v>13</v>
      </c>
      <c r="P4" s="31"/>
      <c r="Q4" s="41"/>
      <c r="R4" s="359">
        <f>P5+L5+H5</f>
        <v>5</v>
      </c>
      <c r="S4" s="344">
        <f>J4+J5+L4+N4+N5+P4+H4+F4+F5</f>
        <v>92</v>
      </c>
      <c r="T4" s="361">
        <f>K5+K4+M4+O5+O4+Q4+I4+G4+G5</f>
        <v>68</v>
      </c>
      <c r="U4" s="363" t="s">
        <v>218</v>
      </c>
      <c r="W4" s="346">
        <f>IF(F4&gt;G4,1,0)+IF(F5&gt;G5,1,0)+IF(H4&gt;I4,1,0)+IF(J4&gt;K4,1,0)+IF(J5&gt;K5,1,0)+IF(L4&gt;M4,1,0)+IF(N4&gt;O4,1,0)+IF(N5&gt;O5,1,0)+IF(P4&gt;Q4,1,0)</f>
        <v>5</v>
      </c>
      <c r="X4" s="332">
        <f>IF(F4&lt;G4,1,0)+IF(F5&lt;G5,1,0)+IF(H4&lt;I4,1,0)+IF(J4&lt;K4,1,0)+IF(J5&lt;K5,1,0)+IF(L4&lt;M4,1,0)+IF(N4&lt;O4,1,0)+IF(N5&lt;O5,1,0)+IF(P4&lt;Q4,1,0)</f>
        <v>2</v>
      </c>
      <c r="Y4" s="332">
        <f>W4/X4</f>
        <v>2.5</v>
      </c>
      <c r="Z4" s="333">
        <f>S4/T4</f>
        <v>1.3529411764705883</v>
      </c>
    </row>
    <row r="5" spans="1:26" ht="15.75" customHeight="1" thickBot="1" x14ac:dyDescent="0.3">
      <c r="A5" s="352"/>
      <c r="B5" s="368"/>
      <c r="C5" s="369"/>
      <c r="D5" s="369"/>
      <c r="E5" s="370"/>
      <c r="F5" s="33">
        <v>9</v>
      </c>
      <c r="G5" s="34">
        <v>15</v>
      </c>
      <c r="H5" s="385">
        <f>IF(AND(F4=0,F5=0),0,1)*0+IF(AND(F4&gt;G4,F5&gt;G5),1,0)*2+IF(AND(F4&lt;G4,F5&lt;G5),1,0)*IF(AND(F4=0,F5=0),0,1)+IF(H4&gt;I4,1,0)*2+IF(H4&lt;I4,1,0)*1</f>
        <v>1</v>
      </c>
      <c r="I5" s="386"/>
      <c r="J5" s="33">
        <v>15</v>
      </c>
      <c r="K5" s="34">
        <v>3</v>
      </c>
      <c r="L5" s="385">
        <f>IF(AND(J4=0,J5=0),0,1)*0+IF(AND(J4&gt;K4,J5&gt;K5),1,0)*2+IF(AND(J4&lt;K4,J5&lt;K5),1,0)*IF(AND(J4=0,J5=0),0,1)+IF(L4&gt;M4,1,0)*2+IF(L4&lt;M4,1,0)*1</f>
        <v>2</v>
      </c>
      <c r="M5" s="386"/>
      <c r="N5" s="33">
        <v>15</v>
      </c>
      <c r="O5" s="34">
        <v>9</v>
      </c>
      <c r="P5" s="385">
        <f>IF(AND(N4=0,N5=0),0,1)*0+IF(AND(N4&gt;O4,N5&gt;O5),1,0)*2+IF(AND(N4&lt;O4,N5&lt;O5),1,0)*IF(AND(N4=0,N5=0),0,1)+IF(P4&gt;Q4,1,0)*2+IF(P4&lt;Q4,1,0)*1</f>
        <v>2</v>
      </c>
      <c r="Q5" s="386"/>
      <c r="R5" s="360"/>
      <c r="S5" s="356"/>
      <c r="T5" s="362"/>
      <c r="U5" s="364"/>
      <c r="W5" s="357"/>
      <c r="X5" s="332"/>
      <c r="Y5" s="332"/>
      <c r="Z5" s="333"/>
    </row>
    <row r="6" spans="1:26" ht="16.5" customHeight="1" thickTop="1" thickBot="1" x14ac:dyDescent="0.3">
      <c r="A6" s="336" t="s">
        <v>159</v>
      </c>
      <c r="B6" s="3">
        <f>G4</f>
        <v>14</v>
      </c>
      <c r="C6" s="4">
        <f>F4</f>
        <v>16</v>
      </c>
      <c r="D6" s="5">
        <f>I4</f>
        <v>11</v>
      </c>
      <c r="E6" s="6">
        <f>H4</f>
        <v>7</v>
      </c>
      <c r="F6" s="338"/>
      <c r="G6" s="339"/>
      <c r="H6" s="339"/>
      <c r="I6" s="340"/>
      <c r="J6" s="7">
        <v>15</v>
      </c>
      <c r="K6" s="8">
        <v>12</v>
      </c>
      <c r="L6" s="9"/>
      <c r="M6" s="127"/>
      <c r="N6" s="10">
        <v>13</v>
      </c>
      <c r="O6" s="8">
        <v>15</v>
      </c>
      <c r="P6" s="128">
        <v>11</v>
      </c>
      <c r="Q6" s="127">
        <v>8</v>
      </c>
      <c r="R6" s="359">
        <f>P7+L7+D7</f>
        <v>6</v>
      </c>
      <c r="S6" s="344">
        <f>J6+J7+L6+N6+N7+P6+D6+B6+B7</f>
        <v>109</v>
      </c>
      <c r="T6" s="361">
        <f>K7+K6+M6+O7+O6+Q6+E6+C6+C7</f>
        <v>88</v>
      </c>
      <c r="U6" s="363" t="s">
        <v>217</v>
      </c>
      <c r="W6" s="346">
        <f>IF(B6&gt;C6,1,0)+IF(B7&gt;C7,1,0)+IF(D6&gt;E6,1,0)+IF(J6&gt;K6,1,0)+IF(J7&gt;K7,1,0)+IF(L6&gt;M6,1,0)+IF(N6&gt;O6,1,0)+IF(N7&gt;O7,1,0)+IF(P6&gt;Q6,1,0)</f>
        <v>6</v>
      </c>
      <c r="X6" s="332">
        <f>IF(B6&lt;C6,1,0)+IF(B7&lt;C7,1,0)+IF(D6&lt;E6,1,0)+IF(J6&lt;K6,1,0)+IF(J7&lt;K7,1,0)+IF(L6&lt;M6,1,0)+IF(N6&lt;O6,1,0)+IF(N7&lt;O7,1,0)+IF(P6&lt;Q6,1,0)</f>
        <v>2</v>
      </c>
      <c r="Y6" s="332">
        <f t="shared" ref="Y6" si="0">W6/X6</f>
        <v>3</v>
      </c>
      <c r="Z6" s="333">
        <f t="shared" ref="Z6" si="1">S6/T6</f>
        <v>1.2386363636363635</v>
      </c>
    </row>
    <row r="7" spans="1:26" ht="15.75" customHeight="1" thickBot="1" x14ac:dyDescent="0.3">
      <c r="A7" s="352"/>
      <c r="B7" s="11">
        <f>G5</f>
        <v>15</v>
      </c>
      <c r="C7" s="12">
        <f>F5</f>
        <v>9</v>
      </c>
      <c r="D7" s="334">
        <f>IF(AND(B6=0,B7=0),0,1)*0+IF(AND(B6&gt;C6,B7&gt;C7),1,0)*2+IF(AND(B6&lt;C6,B7&lt;C7),1,0)*IF(AND(B6=0,B7=0),0,1)+IF(D6&gt;E6,1,0)*2+IF(D6&lt;E6,1,0)*1</f>
        <v>2</v>
      </c>
      <c r="E7" s="335"/>
      <c r="F7" s="387"/>
      <c r="G7" s="354"/>
      <c r="H7" s="354"/>
      <c r="I7" s="355"/>
      <c r="J7" s="13">
        <v>15</v>
      </c>
      <c r="K7" s="14">
        <v>10</v>
      </c>
      <c r="L7" s="385">
        <f>IF(AND(J6=0,J7=0),0,1)*0+IF(AND(J6&gt;K6,J7&gt;K7),1,0)*2+IF(AND(J6&lt;K6,J7&lt;K7),1,0)*IF(AND(J6=0,J7=0),0,1)+IF(L6&gt;M6,1,0)*2+IF(L6&lt;M6,1,0)*1</f>
        <v>2</v>
      </c>
      <c r="M7" s="386"/>
      <c r="N7" s="13">
        <v>15</v>
      </c>
      <c r="O7" s="14">
        <v>11</v>
      </c>
      <c r="P7" s="385">
        <f>IF(AND(N6=0,N7=0),0,1)*0+IF(AND(N6&gt;O6,N7&gt;O7),1,0)*2+IF(AND(N6&lt;O6,N7&lt;O7),1,0)*IF(AND(N6=0,N7=0),0,1)+IF(P6&gt;Q6,1,0)*2+IF(P6&lt;Q6,1,0)*1</f>
        <v>2</v>
      </c>
      <c r="Q7" s="386"/>
      <c r="R7" s="360"/>
      <c r="S7" s="356"/>
      <c r="T7" s="362"/>
      <c r="U7" s="364"/>
      <c r="W7" s="357"/>
      <c r="X7" s="332"/>
      <c r="Y7" s="332"/>
      <c r="Z7" s="333"/>
    </row>
    <row r="8" spans="1:26" ht="16.5" customHeight="1" thickTop="1" thickBot="1" x14ac:dyDescent="0.3">
      <c r="A8" s="336" t="s">
        <v>160</v>
      </c>
      <c r="B8" s="7">
        <f>K4</f>
        <v>3</v>
      </c>
      <c r="C8" s="15">
        <f>J4</f>
        <v>15</v>
      </c>
      <c r="D8" s="16">
        <f>M4</f>
        <v>0</v>
      </c>
      <c r="E8" s="129">
        <f>L4</f>
        <v>0</v>
      </c>
      <c r="F8" s="17">
        <f>K6</f>
        <v>12</v>
      </c>
      <c r="G8" s="18">
        <f>J6</f>
        <v>15</v>
      </c>
      <c r="H8" s="19">
        <f>M6</f>
        <v>0</v>
      </c>
      <c r="I8" s="130">
        <f>L6</f>
        <v>0</v>
      </c>
      <c r="J8" s="338"/>
      <c r="K8" s="339"/>
      <c r="L8" s="339"/>
      <c r="M8" s="340"/>
      <c r="N8" s="10">
        <v>15</v>
      </c>
      <c r="O8" s="8">
        <v>13</v>
      </c>
      <c r="P8" s="9">
        <v>3</v>
      </c>
      <c r="Q8" s="127">
        <v>11</v>
      </c>
      <c r="R8" s="359">
        <f>P9+H9+D9</f>
        <v>3</v>
      </c>
      <c r="S8" s="344">
        <f>H8+F8+F9+D8+B8+B9+N8+N9+P8</f>
        <v>57</v>
      </c>
      <c r="T8" s="361">
        <f>I8+G8+G9+E8+C8+C9+O9+O8+Q8</f>
        <v>99</v>
      </c>
      <c r="U8" s="363" t="s">
        <v>220</v>
      </c>
      <c r="W8" s="346">
        <f>IF(B8&gt;C8,1,0)+IF(B9&gt;C9,1,0)+IF(D8&gt;E8,1,0)+IF(F8&gt;G8,1,0)+IF(F9&gt;G9,1,0)+IF(H8&gt;I8,1,0)+IF(N8&gt;O8,1,0)+IF(N9&gt;O9,1,0)+IF(P8&gt;Q8,1,0)</f>
        <v>1</v>
      </c>
      <c r="X8" s="332">
        <f>IF(B8&lt;C8,1,0)+IF(B9&lt;C9,1,0)+IF(D8&lt;E8,1,0)+IF(F8&lt;G8,1,0)+IF(F9&lt;G9,1,0)+IF(H8&lt;I8,1,0)+IF(N8&lt;O8,1,0)+IF(N9&lt;O9,1,0)+IF(P8&lt;Q8,1,0)</f>
        <v>6</v>
      </c>
      <c r="Y8" s="332">
        <f t="shared" ref="Y8" si="2">W8/X8</f>
        <v>0.16666666666666666</v>
      </c>
      <c r="Z8" s="333">
        <f t="shared" ref="Z8" si="3">S8/T8</f>
        <v>0.5757575757575758</v>
      </c>
    </row>
    <row r="9" spans="1:26" ht="15.75" customHeight="1" thickBot="1" x14ac:dyDescent="0.3">
      <c r="A9" s="352"/>
      <c r="B9" s="20">
        <f>K5</f>
        <v>3</v>
      </c>
      <c r="C9" s="21">
        <f>J5</f>
        <v>15</v>
      </c>
      <c r="D9" s="334">
        <f>IF(AND(B8=0,B9=0),0,1)*0+IF(AND(B8&gt;C8,B9&gt;C9),1,0)*2+IF(AND(B8&lt;C8,B9&lt;C9),1,0)*IF(AND(B8=0,B9=0),0,1)+IF(D8&gt;E8,1,0)*2+IF(D8&lt;E8,1,0)*1</f>
        <v>1</v>
      </c>
      <c r="E9" s="335"/>
      <c r="F9" s="22">
        <f>K7</f>
        <v>10</v>
      </c>
      <c r="G9" s="23">
        <f>J7</f>
        <v>15</v>
      </c>
      <c r="H9" s="385">
        <f>IF(AND(F8=0,F9=0),0,1)*0+IF(AND(F8&gt;G8,F9&gt;G9),1,0)*2+IF(AND(F8&lt;G8,F9&lt;G9),1,0)*IF(AND(F8=0,F9=0),0,1)+IF(H8&gt;I8,1,0)*2+IF(H8&lt;I8,1,0)*1</f>
        <v>1</v>
      </c>
      <c r="I9" s="386"/>
      <c r="J9" s="387"/>
      <c r="K9" s="354"/>
      <c r="L9" s="354"/>
      <c r="M9" s="355"/>
      <c r="N9" s="13">
        <v>11</v>
      </c>
      <c r="O9" s="14">
        <v>15</v>
      </c>
      <c r="P9" s="385">
        <f>IF(AND(N8=0,N9=0),0,1)*0+IF(AND(N8&gt;O8,N9&gt;O9),1,0)*2+IF(AND(N8&lt;O8,N9&lt;O9),1,0)*IF(AND(N8=0,N9=0),0,1)+IF(P8&gt;Q8,1,0)*2+IF(P8&lt;Q8,1,0)*1</f>
        <v>1</v>
      </c>
      <c r="Q9" s="386"/>
      <c r="R9" s="360"/>
      <c r="S9" s="356"/>
      <c r="T9" s="362"/>
      <c r="U9" s="364"/>
      <c r="W9" s="357"/>
      <c r="X9" s="332"/>
      <c r="Y9" s="332"/>
      <c r="Z9" s="333"/>
    </row>
    <row r="10" spans="1:26" ht="16.5" customHeight="1" thickTop="1" thickBot="1" x14ac:dyDescent="0.3">
      <c r="A10" s="336" t="s">
        <v>97</v>
      </c>
      <c r="B10" s="7">
        <f>O4</f>
        <v>13</v>
      </c>
      <c r="C10" s="15">
        <f>N4</f>
        <v>15</v>
      </c>
      <c r="D10" s="16">
        <f>Q4</f>
        <v>0</v>
      </c>
      <c r="E10" s="129">
        <f>P4</f>
        <v>0</v>
      </c>
      <c r="F10" s="17">
        <f>O6</f>
        <v>15</v>
      </c>
      <c r="G10" s="18">
        <f>N6</f>
        <v>13</v>
      </c>
      <c r="H10" s="19">
        <f>Q6</f>
        <v>8</v>
      </c>
      <c r="I10" s="130">
        <f>P6</f>
        <v>11</v>
      </c>
      <c r="J10" s="10">
        <f>O8</f>
        <v>13</v>
      </c>
      <c r="K10" s="8">
        <f>N8</f>
        <v>15</v>
      </c>
      <c r="L10" s="9">
        <f>Q8</f>
        <v>11</v>
      </c>
      <c r="M10" s="127">
        <f>P8</f>
        <v>3</v>
      </c>
      <c r="N10" s="338"/>
      <c r="O10" s="339"/>
      <c r="P10" s="339"/>
      <c r="Q10" s="340"/>
      <c r="R10" s="359">
        <f>H11+D11+L11</f>
        <v>4</v>
      </c>
      <c r="S10" s="344">
        <f>J10+J11+L10+B10+B11+D10+F10+F11+H10</f>
        <v>95</v>
      </c>
      <c r="T10" s="361">
        <f>K11+K10+M10+C11+C10+E10+I10+G10+G11</f>
        <v>98</v>
      </c>
      <c r="U10" s="363" t="s">
        <v>219</v>
      </c>
      <c r="W10" s="346">
        <f>IF(B10&gt;C10,1,0)+IF(B11&gt;C11,1,0)+IF(D10&gt;E10,1,0)+IF(F10&gt;G10,1,0)+IF(F11&gt;G11,1,0)+IF(H10&gt;I10,1,0)+IF(J10&gt;K10,1,0)+IF(J11&gt;K11,1,0)+IF(L10&gt;M10,1,0)</f>
        <v>3</v>
      </c>
      <c r="X10" s="332">
        <f>IF(B10&lt;C10,1,0)+IF(B11&lt;C11,1,0)+IF(D10&lt;E10,1,0)+IF(F10&lt;G10,1,0)+IF(F11&lt;G11,1,0)+IF(H10&lt;I10,1,0)+IF(J10&lt;K10,1,0)+IF(J11&lt;K11,1,0)+IF(L10&lt;M10,1,0)</f>
        <v>5</v>
      </c>
      <c r="Y10" s="332">
        <f t="shared" ref="Y10" si="4">W10/X10</f>
        <v>0.6</v>
      </c>
      <c r="Z10" s="333">
        <f t="shared" ref="Z10" si="5">S10/T10</f>
        <v>0.96938775510204078</v>
      </c>
    </row>
    <row r="11" spans="1:26" ht="15.75" customHeight="1" thickBot="1" x14ac:dyDescent="0.3">
      <c r="A11" s="337"/>
      <c r="B11" s="24">
        <f>O5</f>
        <v>9</v>
      </c>
      <c r="C11" s="25">
        <f>N5</f>
        <v>15</v>
      </c>
      <c r="D11" s="350">
        <f>IF(AND(B10=0,B11=0),0,1)*0+IF(AND(B10&gt;C10,B11&gt;C11),1,0)*2+IF(AND(B10&lt;C10,B11&lt;C11),1,0)*IF(AND(B10=0,B11=0),0,1)+IF(D10&gt;E10,1,0)*2+IF(D10&lt;E10,1,0)*1</f>
        <v>1</v>
      </c>
      <c r="E11" s="351"/>
      <c r="F11" s="26">
        <f>O7</f>
        <v>11</v>
      </c>
      <c r="G11" s="27">
        <f>N7</f>
        <v>15</v>
      </c>
      <c r="H11" s="350">
        <f>IF(AND(F10=0,F11=0),0,1)*0+IF(AND(F10&gt;G10,F11&gt;G11),1,0)*2+IF(AND(F10&lt;G10,F11&lt;G11),1,0)*IF(AND(F10=0,F11=0),0,1)+IF(H10&gt;I10,1,0)*2+IF(H10&lt;I10,1,0)*1</f>
        <v>1</v>
      </c>
      <c r="I11" s="351"/>
      <c r="J11" s="28">
        <f>O9</f>
        <v>15</v>
      </c>
      <c r="K11" s="26">
        <f>N9</f>
        <v>11</v>
      </c>
      <c r="L11" s="350">
        <f>IF(AND(J10=0,J11=0),0,1)*0+IF(AND(J10&gt;K10,J11&gt;K11),1,0)*2+IF(AND(J10&lt;K10,J11&lt;K11),1,0)*IF(AND(J10=0,J11=0),0,1)+IF(L10&gt;M10,1,0)*2+IF(L10&lt;M10,1,0)*1</f>
        <v>2</v>
      </c>
      <c r="M11" s="351"/>
      <c r="N11" s="341"/>
      <c r="O11" s="342"/>
      <c r="P11" s="342"/>
      <c r="Q11" s="343"/>
      <c r="R11" s="378"/>
      <c r="S11" s="345"/>
      <c r="T11" s="379"/>
      <c r="U11" s="380"/>
      <c r="W11" s="347"/>
      <c r="X11" s="348"/>
      <c r="Y11" s="348"/>
      <c r="Z11" s="349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5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</sheetData>
  <mergeCells count="58">
    <mergeCell ref="W8:W9"/>
    <mergeCell ref="X8:X9"/>
    <mergeCell ref="S8:S9"/>
    <mergeCell ref="D9:E9"/>
    <mergeCell ref="R10:R11"/>
    <mergeCell ref="T10:T11"/>
    <mergeCell ref="U10:U11"/>
    <mergeCell ref="D11:E11"/>
    <mergeCell ref="U8:U9"/>
    <mergeCell ref="P9:Q9"/>
    <mergeCell ref="A1:X1"/>
    <mergeCell ref="B3:E3"/>
    <mergeCell ref="F3:I3"/>
    <mergeCell ref="J3:M3"/>
    <mergeCell ref="N3:Q3"/>
    <mergeCell ref="S3:T3"/>
    <mergeCell ref="A4:A5"/>
    <mergeCell ref="B4:E5"/>
    <mergeCell ref="S4:S5"/>
    <mergeCell ref="W4:W5"/>
    <mergeCell ref="R4:R5"/>
    <mergeCell ref="H5:I5"/>
    <mergeCell ref="L5:M5"/>
    <mergeCell ref="P5:Q5"/>
    <mergeCell ref="U4:U5"/>
    <mergeCell ref="T4:T5"/>
    <mergeCell ref="Y4:Y5"/>
    <mergeCell ref="Z4:Z5"/>
    <mergeCell ref="A6:A7"/>
    <mergeCell ref="F6:I7"/>
    <mergeCell ref="S6:S7"/>
    <mergeCell ref="W6:W7"/>
    <mergeCell ref="X6:X7"/>
    <mergeCell ref="Y6:Y7"/>
    <mergeCell ref="Z6:Z7"/>
    <mergeCell ref="D7:E7"/>
    <mergeCell ref="L7:M7"/>
    <mergeCell ref="P7:Q7"/>
    <mergeCell ref="R6:R7"/>
    <mergeCell ref="T6:T7"/>
    <mergeCell ref="U6:U7"/>
    <mergeCell ref="X4:X5"/>
    <mergeCell ref="Y8:Y9"/>
    <mergeCell ref="Z8:Z9"/>
    <mergeCell ref="H9:I9"/>
    <mergeCell ref="A10:A11"/>
    <mergeCell ref="N10:Q11"/>
    <mergeCell ref="S10:S11"/>
    <mergeCell ref="W10:W11"/>
    <mergeCell ref="X10:X11"/>
    <mergeCell ref="Y10:Y11"/>
    <mergeCell ref="Z10:Z11"/>
    <mergeCell ref="H11:I11"/>
    <mergeCell ref="R8:R9"/>
    <mergeCell ref="T8:T9"/>
    <mergeCell ref="L11:M11"/>
    <mergeCell ref="A8:A9"/>
    <mergeCell ref="J8:M9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Zeros="0" workbookViewId="0">
      <selection activeCell="A6" sqref="A6:A7"/>
    </sheetView>
  </sheetViews>
  <sheetFormatPr defaultRowHeight="15" x14ac:dyDescent="0.25"/>
  <cols>
    <col min="1" max="1" width="23.710937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8" width="7.5703125" customWidth="1"/>
    <col min="19" max="19" width="5.42578125" customWidth="1"/>
    <col min="20" max="20" width="6" customWidth="1"/>
    <col min="21" max="21" width="8.140625" customWidth="1"/>
    <col min="22" max="22" width="17" customWidth="1"/>
    <col min="23" max="23" width="8.5703125" customWidth="1"/>
    <col min="24" max="24" width="9.85546875" customWidth="1"/>
    <col min="25" max="25" width="10.140625" customWidth="1"/>
    <col min="26" max="26" width="9.85546875" customWidth="1"/>
    <col min="27" max="27" width="10.140625" customWidth="1"/>
    <col min="28" max="28" width="9.28515625" customWidth="1"/>
  </cols>
  <sheetData>
    <row r="1" spans="1:26" ht="33.75" customHeight="1" x14ac:dyDescent="0.25">
      <c r="A1" s="372" t="s">
        <v>26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</row>
    <row r="2" spans="1:26" ht="15.75" thickBot="1" x14ac:dyDescent="0.3"/>
    <row r="3" spans="1:26" ht="49.5" customHeight="1" thickTop="1" thickBot="1" x14ac:dyDescent="0.3">
      <c r="A3" s="1" t="s">
        <v>0</v>
      </c>
      <c r="B3" s="373">
        <v>1</v>
      </c>
      <c r="C3" s="374"/>
      <c r="D3" s="374"/>
      <c r="E3" s="375"/>
      <c r="F3" s="373">
        <v>2</v>
      </c>
      <c r="G3" s="374"/>
      <c r="H3" s="374"/>
      <c r="I3" s="375"/>
      <c r="J3" s="373">
        <v>3</v>
      </c>
      <c r="K3" s="374"/>
      <c r="L3" s="374"/>
      <c r="M3" s="375"/>
      <c r="N3" s="373">
        <v>4</v>
      </c>
      <c r="O3" s="374"/>
      <c r="P3" s="374"/>
      <c r="Q3" s="375"/>
      <c r="R3" s="125" t="s">
        <v>12</v>
      </c>
      <c r="S3" s="376" t="s">
        <v>13</v>
      </c>
      <c r="T3" s="377"/>
      <c r="U3" s="2" t="s">
        <v>4</v>
      </c>
      <c r="W3" s="43" t="s">
        <v>6</v>
      </c>
      <c r="X3" s="44" t="s">
        <v>7</v>
      </c>
      <c r="Y3" s="44" t="s">
        <v>8</v>
      </c>
      <c r="Z3" s="45" t="s">
        <v>9</v>
      </c>
    </row>
    <row r="4" spans="1:26" ht="16.5" customHeight="1" thickTop="1" thickBot="1" x14ac:dyDescent="0.3">
      <c r="A4" s="336" t="s">
        <v>185</v>
      </c>
      <c r="B4" s="365"/>
      <c r="C4" s="366"/>
      <c r="D4" s="366"/>
      <c r="E4" s="367"/>
      <c r="F4" s="29">
        <v>10</v>
      </c>
      <c r="G4" s="30">
        <v>15</v>
      </c>
      <c r="H4" s="31">
        <v>11</v>
      </c>
      <c r="I4" s="40">
        <v>4</v>
      </c>
      <c r="J4" s="29">
        <v>15</v>
      </c>
      <c r="K4" s="32">
        <v>6</v>
      </c>
      <c r="L4" s="31"/>
      <c r="M4" s="41"/>
      <c r="N4" s="29">
        <v>15</v>
      </c>
      <c r="O4" s="32">
        <v>4</v>
      </c>
      <c r="P4" s="31"/>
      <c r="Q4" s="41"/>
      <c r="R4" s="359">
        <f>P5+L5+H5</f>
        <v>6</v>
      </c>
      <c r="S4" s="344">
        <f>J4+J5+L4+N4+N5+P4+H4+F4+F5</f>
        <v>96</v>
      </c>
      <c r="T4" s="361">
        <f>K5+K4+M4+O5+O4+Q4+I4+G4+G5</f>
        <v>49</v>
      </c>
      <c r="U4" s="363" t="s">
        <v>217</v>
      </c>
      <c r="W4" s="346">
        <f>IF(F4&gt;G4,1,0)+IF(F5&gt;G5,1,0)+IF(H4&gt;I4,1,0)+IF(J4&gt;K4,1,0)+IF(J5&gt;K5,1,0)+IF(L4&gt;M4,1,0)+IF(N4&gt;O4,1,0)+IF(N5&gt;O5,1,0)+IF(P4&gt;Q4,1,0)</f>
        <v>6</v>
      </c>
      <c r="X4" s="332">
        <f>IF(F4&lt;G4,1,0)+IF(F5&lt;G5,1,0)+IF(H4&lt;I4,1,0)+IF(J4&lt;K4,1,0)+IF(J5&lt;K5,1,0)+IF(L4&lt;M4,1,0)+IF(N4&lt;O4,1,0)+IF(N5&lt;O5,1,0)+IF(P4&lt;Q4,1,0)</f>
        <v>1</v>
      </c>
      <c r="Y4" s="332">
        <f>W4/X4</f>
        <v>6</v>
      </c>
      <c r="Z4" s="333">
        <f>S4/T4</f>
        <v>1.9591836734693877</v>
      </c>
    </row>
    <row r="5" spans="1:26" ht="15.75" customHeight="1" thickBot="1" x14ac:dyDescent="0.3">
      <c r="A5" s="352"/>
      <c r="B5" s="368"/>
      <c r="C5" s="369"/>
      <c r="D5" s="369"/>
      <c r="E5" s="370"/>
      <c r="F5" s="33">
        <v>15</v>
      </c>
      <c r="G5" s="34">
        <v>9</v>
      </c>
      <c r="H5" s="385">
        <f>IF(AND(F4=0,F5=0),0,1)*0+IF(AND(F4&gt;G4,F5&gt;G5),1,0)*2+IF(AND(F4&lt;G4,F5&lt;G5),1,0)*IF(AND(F4=0,F5=0),0,1)+IF(H4&gt;I4,1,0)*2+IF(H4&lt;I4,1,0)*1</f>
        <v>2</v>
      </c>
      <c r="I5" s="386"/>
      <c r="J5" s="33">
        <v>15</v>
      </c>
      <c r="K5" s="34">
        <v>5</v>
      </c>
      <c r="L5" s="385">
        <f>IF(AND(J4=0,J5=0),0,1)*0+IF(AND(J4&gt;K4,J5&gt;K5),1,0)*2+IF(AND(J4&lt;K4,J5&lt;K5),1,0)*IF(AND(J4=0,J5=0),0,1)+IF(L4&gt;M4,1,0)*2+IF(L4&lt;M4,1,0)*1</f>
        <v>2</v>
      </c>
      <c r="M5" s="386"/>
      <c r="N5" s="33">
        <v>15</v>
      </c>
      <c r="O5" s="34">
        <v>6</v>
      </c>
      <c r="P5" s="334">
        <f>IF(AND(N4=0,N5=0),0,1)*0+IF(AND(N4&gt;O4,N5&gt;O5),1,0)*2+IF(AND(N4&lt;O4,N5&lt;O5),1,0)*IF(AND(N4=0,N5=0),0,1)+IF(P4&gt;Q4,1,0)*2+IF(P4&lt;Q4,1,0)*1</f>
        <v>2</v>
      </c>
      <c r="Q5" s="335"/>
      <c r="R5" s="360"/>
      <c r="S5" s="356"/>
      <c r="T5" s="362"/>
      <c r="U5" s="364"/>
      <c r="W5" s="357"/>
      <c r="X5" s="332"/>
      <c r="Y5" s="332"/>
      <c r="Z5" s="333"/>
    </row>
    <row r="6" spans="1:26" ht="16.5" customHeight="1" thickTop="1" thickBot="1" x14ac:dyDescent="0.3">
      <c r="A6" s="336" t="s">
        <v>155</v>
      </c>
      <c r="B6" s="3">
        <f>G4</f>
        <v>15</v>
      </c>
      <c r="C6" s="4">
        <f>F4</f>
        <v>10</v>
      </c>
      <c r="D6" s="5">
        <f>I4</f>
        <v>4</v>
      </c>
      <c r="E6" s="6">
        <f>H4</f>
        <v>11</v>
      </c>
      <c r="F6" s="338"/>
      <c r="G6" s="339"/>
      <c r="H6" s="339"/>
      <c r="I6" s="340"/>
      <c r="J6" s="7">
        <v>15</v>
      </c>
      <c r="K6" s="8">
        <v>12</v>
      </c>
      <c r="L6" s="9"/>
      <c r="M6" s="127"/>
      <c r="N6" s="10">
        <v>15</v>
      </c>
      <c r="O6" s="8">
        <v>9</v>
      </c>
      <c r="P6" s="128"/>
      <c r="Q6" s="127"/>
      <c r="R6" s="359">
        <f>P7+L7+D7</f>
        <v>5</v>
      </c>
      <c r="S6" s="344">
        <f>J6+J7+L6+N6+N7+P6+D6+B6+B7</f>
        <v>88</v>
      </c>
      <c r="T6" s="361">
        <f>K7+K6+M6+O7+O6+Q6+E6+C6+C7</f>
        <v>83</v>
      </c>
      <c r="U6" s="363" t="s">
        <v>218</v>
      </c>
      <c r="W6" s="346">
        <f>IF(B6&gt;C6,1,0)+IF(B7&gt;C7,1,0)+IF(D6&gt;E6,1,0)+IF(J6&gt;K6,1,0)+IF(J7&gt;K7,1,0)+IF(L6&gt;M6,1,0)+IF(N6&gt;O6,1,0)+IF(N7&gt;O7,1,0)+IF(P6&gt;Q6,1,0)</f>
        <v>5</v>
      </c>
      <c r="X6" s="332">
        <f>IF(B6&lt;C6,1,0)+IF(B7&lt;C7,1,0)+IF(D6&lt;E6,1,0)+IF(J6&lt;K6,1,0)+IF(J7&lt;K7,1,0)+IF(L6&lt;M6,1,0)+IF(N6&lt;O6,1,0)+IF(N7&lt;O7,1,0)+IF(P6&lt;Q6,1,0)</f>
        <v>2</v>
      </c>
      <c r="Y6" s="332">
        <f t="shared" ref="Y6" si="0">W6/X6</f>
        <v>2.5</v>
      </c>
      <c r="Z6" s="333">
        <f t="shared" ref="Z6" si="1">S6/T6</f>
        <v>1.0602409638554218</v>
      </c>
    </row>
    <row r="7" spans="1:26" ht="15.75" customHeight="1" thickBot="1" x14ac:dyDescent="0.3">
      <c r="A7" s="352"/>
      <c r="B7" s="11">
        <f>G5</f>
        <v>9</v>
      </c>
      <c r="C7" s="12">
        <f>F5</f>
        <v>15</v>
      </c>
      <c r="D7" s="334">
        <f>IF(AND(B6=0,B7=0),0,1)*0+IF(AND(B6&gt;C6,B7&gt;C7),1,0)*2+IF(AND(B6&lt;C6,B7&lt;C7),1,0)*IF(AND(B6=0,B7=0),0,1)+IF(D6&gt;E6,1,0)*2+IF(D6&lt;E6,1,0)*1</f>
        <v>1</v>
      </c>
      <c r="E7" s="335"/>
      <c r="F7" s="387"/>
      <c r="G7" s="354"/>
      <c r="H7" s="354"/>
      <c r="I7" s="355"/>
      <c r="J7" s="13">
        <v>15</v>
      </c>
      <c r="K7" s="14">
        <v>13</v>
      </c>
      <c r="L7" s="385">
        <f>IF(AND(J6=0,J7=0),0,1)*0+IF(AND(J6&gt;K6,J7&gt;K7),1,0)*2+IF(AND(J6&lt;K6,J7&lt;K7),1,0)*IF(AND(J6=0,J7=0),0,1)+IF(L6&gt;M6,1,0)*2+IF(L6&lt;M6,1,0)*1</f>
        <v>2</v>
      </c>
      <c r="M7" s="386"/>
      <c r="N7" s="13">
        <v>15</v>
      </c>
      <c r="O7" s="14">
        <v>13</v>
      </c>
      <c r="P7" s="334">
        <f>IF(AND(N6=0,N7=0),0,1)*0+IF(AND(N6&gt;O6,N7&gt;O7),1,0)*2+IF(AND(N6&lt;O6,N7&lt;O7),1,0)*IF(AND(N6=0,N7=0),0,1)+IF(P6&gt;Q6,1,0)*2+IF(P6&lt;Q6,1,0)*1</f>
        <v>2</v>
      </c>
      <c r="Q7" s="335"/>
      <c r="R7" s="360"/>
      <c r="S7" s="356"/>
      <c r="T7" s="362"/>
      <c r="U7" s="364"/>
      <c r="W7" s="357"/>
      <c r="X7" s="332"/>
      <c r="Y7" s="332"/>
      <c r="Z7" s="333"/>
    </row>
    <row r="8" spans="1:26" ht="16.5" customHeight="1" thickTop="1" thickBot="1" x14ac:dyDescent="0.3">
      <c r="A8" s="336" t="s">
        <v>156</v>
      </c>
      <c r="B8" s="7">
        <f>K4</f>
        <v>6</v>
      </c>
      <c r="C8" s="15">
        <f>J4</f>
        <v>15</v>
      </c>
      <c r="D8" s="16">
        <f>M4</f>
        <v>0</v>
      </c>
      <c r="E8" s="129">
        <f>L4</f>
        <v>0</v>
      </c>
      <c r="F8" s="17">
        <f>K6</f>
        <v>12</v>
      </c>
      <c r="G8" s="18">
        <f>J6</f>
        <v>15</v>
      </c>
      <c r="H8" s="19">
        <f>M6</f>
        <v>0</v>
      </c>
      <c r="I8" s="130">
        <f>L6</f>
        <v>0</v>
      </c>
      <c r="J8" s="338"/>
      <c r="K8" s="339"/>
      <c r="L8" s="339"/>
      <c r="M8" s="340"/>
      <c r="N8" s="10">
        <v>7</v>
      </c>
      <c r="O8" s="8">
        <v>15</v>
      </c>
      <c r="P8" s="9"/>
      <c r="Q8" s="127"/>
      <c r="R8" s="359">
        <f>P9+H9+D9</f>
        <v>3</v>
      </c>
      <c r="S8" s="344">
        <f>H8+F8+F9+D8+B8+B9+N8+N9+P8</f>
        <v>54</v>
      </c>
      <c r="T8" s="361">
        <f>I8+G8+G9+E8+C8+C9+O9+O8+Q8</f>
        <v>90</v>
      </c>
      <c r="U8" s="363" t="s">
        <v>220</v>
      </c>
      <c r="W8" s="346">
        <f>IF(B8&gt;C8,1,0)+IF(B9&gt;C9,1,0)+IF(D8&gt;E8,1,0)+IF(F8&gt;G8,1,0)+IF(F9&gt;G9,1,0)+IF(H8&gt;I8,1,0)+IF(N8&gt;O8,1,0)+IF(N9&gt;O9,1,0)+IF(P8&gt;Q8,1,0)</f>
        <v>0</v>
      </c>
      <c r="X8" s="332">
        <f>IF(B8&lt;C8,1,0)+IF(B9&lt;C9,1,0)+IF(D8&lt;E8,1,0)+IF(F8&lt;G8,1,0)+IF(F9&lt;G9,1,0)+IF(H8&lt;I8,1,0)+IF(N8&lt;O8,1,0)+IF(N9&lt;O9,1,0)+IF(P8&lt;Q8,1,0)</f>
        <v>6</v>
      </c>
      <c r="Y8" s="332">
        <f t="shared" ref="Y8" si="2">W8/X8</f>
        <v>0</v>
      </c>
      <c r="Z8" s="333">
        <f t="shared" ref="Z8" si="3">S8/T8</f>
        <v>0.6</v>
      </c>
    </row>
    <row r="9" spans="1:26" ht="15.75" customHeight="1" thickBot="1" x14ac:dyDescent="0.3">
      <c r="A9" s="352"/>
      <c r="B9" s="20">
        <f>K5</f>
        <v>5</v>
      </c>
      <c r="C9" s="21">
        <f>J5</f>
        <v>15</v>
      </c>
      <c r="D9" s="334">
        <f>IF(AND(B8=0,B9=0),0,1)*0+IF(AND(B8&gt;C8,B9&gt;C9),1,0)*2+IF(AND(B8&lt;C8,B9&lt;C9),1,0)*IF(AND(B8=0,B9=0),0,1)+IF(D8&gt;E8,1,0)*2+IF(D8&lt;E8,1,0)*1</f>
        <v>1</v>
      </c>
      <c r="E9" s="335"/>
      <c r="F9" s="22">
        <f>K7</f>
        <v>13</v>
      </c>
      <c r="G9" s="23">
        <f>J7</f>
        <v>15</v>
      </c>
      <c r="H9" s="385">
        <f>IF(AND(F8=0,F9=0),0,1)*0+IF(AND(F8&gt;G8,F9&gt;G9),1,0)*2+IF(AND(F8&lt;G8,F9&lt;G9),1,0)*IF(AND(F8=0,F9=0),0,1)+IF(H8&gt;I8,1,0)*2+IF(H8&lt;I8,1,0)*1</f>
        <v>1</v>
      </c>
      <c r="I9" s="386"/>
      <c r="J9" s="387"/>
      <c r="K9" s="354"/>
      <c r="L9" s="354"/>
      <c r="M9" s="355"/>
      <c r="N9" s="13">
        <v>11</v>
      </c>
      <c r="O9" s="14">
        <v>15</v>
      </c>
      <c r="P9" s="334">
        <f>IF(AND(N8=0,N9=0),0,1)*0+IF(AND(N8&gt;O8,N9&gt;O9),1,0)*2+IF(AND(N8&lt;O8,N9&lt;O9),1,0)*IF(AND(N8=0,N9=0),0,1)+IF(P8&gt;Q8,1,0)*2+IF(P8&lt;Q8,1,0)*1</f>
        <v>1</v>
      </c>
      <c r="Q9" s="335"/>
      <c r="R9" s="360"/>
      <c r="S9" s="356"/>
      <c r="T9" s="362"/>
      <c r="U9" s="364"/>
      <c r="W9" s="357"/>
      <c r="X9" s="332"/>
      <c r="Y9" s="332"/>
      <c r="Z9" s="333"/>
    </row>
    <row r="10" spans="1:26" ht="16.5" customHeight="1" thickTop="1" thickBot="1" x14ac:dyDescent="0.3">
      <c r="A10" s="336" t="s">
        <v>157</v>
      </c>
      <c r="B10" s="7">
        <f>O4</f>
        <v>4</v>
      </c>
      <c r="C10" s="15">
        <f>N4</f>
        <v>15</v>
      </c>
      <c r="D10" s="16">
        <f>Q4</f>
        <v>0</v>
      </c>
      <c r="E10" s="129">
        <f>P4</f>
        <v>0</v>
      </c>
      <c r="F10" s="17">
        <f>O6</f>
        <v>9</v>
      </c>
      <c r="G10" s="18">
        <f>N6</f>
        <v>15</v>
      </c>
      <c r="H10" s="19">
        <f>Q6</f>
        <v>0</v>
      </c>
      <c r="I10" s="130">
        <f>P6</f>
        <v>0</v>
      </c>
      <c r="J10" s="10">
        <f>O8</f>
        <v>15</v>
      </c>
      <c r="K10" s="8">
        <f>N8</f>
        <v>7</v>
      </c>
      <c r="L10" s="9">
        <f>Q8</f>
        <v>0</v>
      </c>
      <c r="M10" s="127">
        <f>P8</f>
        <v>0</v>
      </c>
      <c r="N10" s="338"/>
      <c r="O10" s="339"/>
      <c r="P10" s="339"/>
      <c r="Q10" s="340"/>
      <c r="R10" s="359">
        <f>H11+D11+L11</f>
        <v>4</v>
      </c>
      <c r="S10" s="344">
        <f>J10+J11+L10+B10+B11+D10+F10+F11+H10</f>
        <v>62</v>
      </c>
      <c r="T10" s="361">
        <f>K11+K10+M10+C11+C10+E10+I10+G10+G11</f>
        <v>78</v>
      </c>
      <c r="U10" s="363" t="s">
        <v>219</v>
      </c>
      <c r="W10" s="346">
        <f>IF(B10&gt;C10,1,0)+IF(B11&gt;C11,1,0)+IF(D10&gt;E10,1,0)+IF(F10&gt;G10,1,0)+IF(F11&gt;G11,1,0)+IF(H10&gt;I10,1,0)+IF(J10&gt;K10,1,0)+IF(J11&gt;K11,1,0)+IF(L10&gt;M10,1,0)</f>
        <v>2</v>
      </c>
      <c r="X10" s="332">
        <f>IF(B10&lt;C10,1,0)+IF(B11&lt;C11,1,0)+IF(D10&lt;E10,1,0)+IF(F10&lt;G10,1,0)+IF(F11&lt;G11,1,0)+IF(H10&lt;I10,1,0)+IF(J10&lt;K10,1,0)+IF(J11&lt;K11,1,0)+IF(L10&lt;M10,1,0)</f>
        <v>4</v>
      </c>
      <c r="Y10" s="332">
        <f t="shared" ref="Y10" si="4">W10/X10</f>
        <v>0.5</v>
      </c>
      <c r="Z10" s="333">
        <f t="shared" ref="Z10" si="5">S10/T10</f>
        <v>0.79487179487179482</v>
      </c>
    </row>
    <row r="11" spans="1:26" ht="15.75" customHeight="1" thickBot="1" x14ac:dyDescent="0.3">
      <c r="A11" s="337"/>
      <c r="B11" s="24">
        <f>O5</f>
        <v>6</v>
      </c>
      <c r="C11" s="25">
        <f>N5</f>
        <v>15</v>
      </c>
      <c r="D11" s="350">
        <f>IF(AND(B10=0,B11=0),0,1)*0+IF(AND(B10&gt;C10,B11&gt;C11),1,0)*2+IF(AND(B10&lt;C10,B11&lt;C11),1,0)*IF(AND(B10=0,B11=0),0,1)+IF(D10&gt;E10,1,0)*2+IF(D10&lt;E10,1,0)*1</f>
        <v>1</v>
      </c>
      <c r="E11" s="351"/>
      <c r="F11" s="26">
        <f>O7</f>
        <v>13</v>
      </c>
      <c r="G11" s="27">
        <f>N7</f>
        <v>15</v>
      </c>
      <c r="H11" s="350">
        <f>IF(AND(F10=0,F11=0),0,1)*0+IF(AND(F10&gt;G10,F11&gt;G11),1,0)*2+IF(AND(F10&lt;G10,F11&lt;G11),1,0)*IF(AND(F10=0,F11=0),0,1)+IF(H10&gt;I10,1,0)*2+IF(H10&lt;I10,1,0)*1</f>
        <v>1</v>
      </c>
      <c r="I11" s="351"/>
      <c r="J11" s="28">
        <f>O9</f>
        <v>15</v>
      </c>
      <c r="K11" s="26">
        <f>N9</f>
        <v>11</v>
      </c>
      <c r="L11" s="350">
        <f>IF(AND(J10=0,J11=0),0,1)*0+IF(AND(J10&gt;K10,J11&gt;K11),1,0)*2+IF(AND(J10&lt;K10,J11&lt;K11),1,0)*IF(AND(J10=0,J11=0),0,1)+IF(L10&gt;M10,1,0)*2+IF(L10&lt;M10,1,0)*1</f>
        <v>2</v>
      </c>
      <c r="M11" s="351"/>
      <c r="N11" s="341"/>
      <c r="O11" s="342"/>
      <c r="P11" s="342"/>
      <c r="Q11" s="343"/>
      <c r="R11" s="378"/>
      <c r="S11" s="345"/>
      <c r="T11" s="379"/>
      <c r="U11" s="380"/>
      <c r="W11" s="347"/>
      <c r="X11" s="348"/>
      <c r="Y11" s="348"/>
      <c r="Z11" s="349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5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8">
    <mergeCell ref="D9:E9"/>
    <mergeCell ref="R8:R9"/>
    <mergeCell ref="P9:Q9"/>
    <mergeCell ref="X8:X9"/>
    <mergeCell ref="J8:M9"/>
    <mergeCell ref="S8:S9"/>
    <mergeCell ref="W8:W9"/>
    <mergeCell ref="R10:R11"/>
    <mergeCell ref="T10:T11"/>
    <mergeCell ref="U10:U11"/>
    <mergeCell ref="A1:X1"/>
    <mergeCell ref="B3:E3"/>
    <mergeCell ref="F3:I3"/>
    <mergeCell ref="J3:M3"/>
    <mergeCell ref="N3:Q3"/>
    <mergeCell ref="S3:T3"/>
    <mergeCell ref="A4:A5"/>
    <mergeCell ref="B4:E5"/>
    <mergeCell ref="S4:S5"/>
    <mergeCell ref="W4:W5"/>
    <mergeCell ref="H5:I5"/>
    <mergeCell ref="L5:M5"/>
    <mergeCell ref="P5:Q5"/>
    <mergeCell ref="R4:R5"/>
    <mergeCell ref="T4:T5"/>
    <mergeCell ref="U4:U5"/>
    <mergeCell ref="Y4:Y5"/>
    <mergeCell ref="Z4:Z5"/>
    <mergeCell ref="X4:X5"/>
    <mergeCell ref="A6:A7"/>
    <mergeCell ref="F6:I7"/>
    <mergeCell ref="S6:S7"/>
    <mergeCell ref="W6:W7"/>
    <mergeCell ref="X6:X7"/>
    <mergeCell ref="Y6:Y7"/>
    <mergeCell ref="Z6:Z7"/>
    <mergeCell ref="D7:E7"/>
    <mergeCell ref="L7:M7"/>
    <mergeCell ref="P7:Q7"/>
    <mergeCell ref="R6:R7"/>
    <mergeCell ref="T6:T7"/>
    <mergeCell ref="U6:U7"/>
    <mergeCell ref="Y8:Y9"/>
    <mergeCell ref="Z8:Z9"/>
    <mergeCell ref="H9:I9"/>
    <mergeCell ref="A10:A11"/>
    <mergeCell ref="N10:Q11"/>
    <mergeCell ref="S10:S11"/>
    <mergeCell ref="W10:W11"/>
    <mergeCell ref="X10:X11"/>
    <mergeCell ref="Y10:Y11"/>
    <mergeCell ref="Z10:Z11"/>
    <mergeCell ref="H11:I11"/>
    <mergeCell ref="D11:E11"/>
    <mergeCell ref="T8:T9"/>
    <mergeCell ref="U8:U9"/>
    <mergeCell ref="L11:M11"/>
    <mergeCell ref="A8:A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4" workbookViewId="0">
      <selection activeCell="A12" sqref="A12:A15"/>
    </sheetView>
  </sheetViews>
  <sheetFormatPr defaultRowHeight="15" x14ac:dyDescent="0.25"/>
  <cols>
    <col min="1" max="1" width="17.710937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28515625" customWidth="1"/>
    <col min="15" max="15" width="3.7109375" customWidth="1"/>
    <col min="16" max="16" width="4.5703125" customWidth="1"/>
    <col min="17" max="17" width="3.5703125" customWidth="1"/>
    <col min="18" max="18" width="4.28515625" customWidth="1"/>
    <col min="19" max="20" width="3.5703125" customWidth="1"/>
    <col min="21" max="21" width="4.42578125" customWidth="1"/>
    <col min="22" max="22" width="4" customWidth="1"/>
    <col min="23" max="23" width="4.28515625" customWidth="1"/>
    <col min="24" max="24" width="4.140625" customWidth="1"/>
    <col min="25" max="25" width="4.42578125" customWidth="1"/>
    <col min="26" max="26" width="4.5703125" customWidth="1"/>
    <col min="27" max="27" width="4.42578125" customWidth="1"/>
    <col min="28" max="28" width="8" customWidth="1"/>
    <col min="31" max="31" width="9.85546875" customWidth="1"/>
  </cols>
  <sheetData>
    <row r="1" spans="1:33" ht="35.25" customHeight="1" x14ac:dyDescent="0.25">
      <c r="A1" s="372" t="s">
        <v>27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</row>
    <row r="2" spans="1:33" ht="15.75" thickBot="1" x14ac:dyDescent="0.3"/>
    <row r="3" spans="1:33" ht="59.25" customHeight="1" thickTop="1" thickBot="1" x14ac:dyDescent="0.3">
      <c r="A3" s="1" t="s">
        <v>0</v>
      </c>
      <c r="B3" s="373">
        <v>1</v>
      </c>
      <c r="C3" s="374"/>
      <c r="D3" s="374"/>
      <c r="E3" s="375"/>
      <c r="F3" s="373">
        <v>2</v>
      </c>
      <c r="G3" s="374"/>
      <c r="H3" s="374"/>
      <c r="I3" s="375"/>
      <c r="J3" s="373">
        <v>3</v>
      </c>
      <c r="K3" s="374"/>
      <c r="L3" s="374"/>
      <c r="M3" s="375"/>
      <c r="N3" s="373">
        <v>4</v>
      </c>
      <c r="O3" s="374"/>
      <c r="P3" s="374"/>
      <c r="Q3" s="374"/>
      <c r="R3" s="373">
        <v>5</v>
      </c>
      <c r="S3" s="374"/>
      <c r="T3" s="374"/>
      <c r="U3" s="375"/>
      <c r="V3" s="413" t="s">
        <v>1</v>
      </c>
      <c r="W3" s="414"/>
      <c r="X3" s="376" t="s">
        <v>2</v>
      </c>
      <c r="Y3" s="377"/>
      <c r="Z3" s="376" t="s">
        <v>3</v>
      </c>
      <c r="AA3" s="377"/>
      <c r="AB3" s="2" t="s">
        <v>4</v>
      </c>
      <c r="AD3" s="43" t="s">
        <v>6</v>
      </c>
      <c r="AE3" s="44" t="s">
        <v>7</v>
      </c>
      <c r="AF3" s="44" t="s">
        <v>8</v>
      </c>
      <c r="AG3" s="45" t="s">
        <v>9</v>
      </c>
    </row>
    <row r="4" spans="1:33" ht="16.5" customHeight="1" thickTop="1" thickBot="1" x14ac:dyDescent="0.3">
      <c r="A4" s="336" t="s">
        <v>149</v>
      </c>
      <c r="B4" s="416"/>
      <c r="C4" s="417"/>
      <c r="D4" s="417"/>
      <c r="E4" s="418"/>
      <c r="F4" s="29">
        <v>15</v>
      </c>
      <c r="G4" s="30">
        <v>8</v>
      </c>
      <c r="H4" s="31"/>
      <c r="I4" s="40"/>
      <c r="J4" s="29">
        <v>2</v>
      </c>
      <c r="K4" s="32">
        <v>15</v>
      </c>
      <c r="L4" s="31">
        <v>10</v>
      </c>
      <c r="M4" s="41">
        <v>12</v>
      </c>
      <c r="N4" s="29">
        <v>15</v>
      </c>
      <c r="O4" s="32">
        <v>10</v>
      </c>
      <c r="P4" s="31"/>
      <c r="Q4" s="40"/>
      <c r="R4" s="110">
        <v>11</v>
      </c>
      <c r="S4" s="111">
        <v>15</v>
      </c>
      <c r="T4" s="31"/>
      <c r="U4" s="41"/>
      <c r="V4" s="359">
        <f>T5+P5+L5+H5</f>
        <v>6</v>
      </c>
      <c r="W4" s="411">
        <f>V4+V6</f>
        <v>6</v>
      </c>
      <c r="X4" s="344">
        <f>J4+J5+L4+N4+N5+P4+H4+F4+F5+R4+R5+T4</f>
        <v>113</v>
      </c>
      <c r="Y4" s="361">
        <f>K5+K4+M4+O5+O4+U4+I4+G4+G5+Q4+S4+S5</f>
        <v>99</v>
      </c>
      <c r="Z4" s="425">
        <f>X4+X6</f>
        <v>113</v>
      </c>
      <c r="AA4" s="428">
        <f>Y4+Y6</f>
        <v>99</v>
      </c>
      <c r="AB4" s="390" t="s">
        <v>219</v>
      </c>
      <c r="AD4" s="407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5</v>
      </c>
      <c r="AE4" s="33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4</v>
      </c>
      <c r="AF4" s="332">
        <f>AD4/AE4</f>
        <v>1.25</v>
      </c>
      <c r="AG4" s="333">
        <f>Z4/AA4</f>
        <v>1.1414141414141414</v>
      </c>
    </row>
    <row r="5" spans="1:33" ht="15.75" customHeight="1" thickBot="1" x14ac:dyDescent="0.3">
      <c r="A5" s="352"/>
      <c r="B5" s="419"/>
      <c r="C5" s="420"/>
      <c r="D5" s="420"/>
      <c r="E5" s="421"/>
      <c r="F5" s="33">
        <v>15</v>
      </c>
      <c r="G5" s="34">
        <v>9</v>
      </c>
      <c r="H5" s="385">
        <f>IF(AND(F4=0,F5=0),0,1)*0+IF(AND(F4&gt;G4,F5&gt;G5),1,0)*2+IF(AND(F4&lt;G4,F5&lt;G5),1,0)*IF(AND(F4=0,F5=0),0,1)+IF(H4&gt;I4,1,0)*2+IF(H4&lt;I4,1,0)*1</f>
        <v>2</v>
      </c>
      <c r="I5" s="386"/>
      <c r="J5" s="33">
        <v>15</v>
      </c>
      <c r="K5" s="34">
        <v>10</v>
      </c>
      <c r="L5" s="385">
        <f>IF(AND(J4=0,J5=0),0,1)*0+IF(AND(J4&gt;K4,J5&gt;K5),1,0)*2+IF(AND(J4&lt;K4,J5&lt;K5),1,0)*IF(AND(J4=0,J5=0),0,1)+IF(L4&gt;M4,1,0)*2+IF(L4&lt;M4,1,0)*1</f>
        <v>1</v>
      </c>
      <c r="M5" s="386"/>
      <c r="N5" s="33">
        <v>15</v>
      </c>
      <c r="O5" s="34">
        <v>3</v>
      </c>
      <c r="P5" s="385">
        <f>IF(AND(N4=0,N5=0),0,1)*0+IF(AND(N4&gt;O4,N5&gt;O5),1,0)*2+IF(AND(N4&lt;O4,N5&lt;O5),1,0)*IF(AND(N4=0,N5=0),0,1)+IF(P4&gt;Q4,1,0)*2+IF(P4&lt;Q4,1,0)*1</f>
        <v>2</v>
      </c>
      <c r="Q5" s="386"/>
      <c r="R5" s="112">
        <v>15</v>
      </c>
      <c r="S5" s="46">
        <v>17</v>
      </c>
      <c r="T5" s="334">
        <f>IF(AND(R4=0,R5=0),0,1)*0+IF(AND(R4&gt;S4,R5&gt;S5),1,0)*2+IF(AND(R4&lt;S4,R5&lt;S5),1,0)*IF(AND(R4=0,R5=0),0,1)+IF(T4&gt;U4,1,0)*2+IF(T4&lt;U4,1,0)*1</f>
        <v>1</v>
      </c>
      <c r="U5" s="335"/>
      <c r="V5" s="360"/>
      <c r="W5" s="404"/>
      <c r="X5" s="356"/>
      <c r="Y5" s="362"/>
      <c r="Z5" s="426"/>
      <c r="AA5" s="429"/>
      <c r="AB5" s="391"/>
      <c r="AD5" s="407"/>
      <c r="AE5" s="332"/>
      <c r="AF5" s="332"/>
      <c r="AG5" s="333"/>
    </row>
    <row r="6" spans="1:33" ht="16.5" customHeight="1" thickTop="1" thickBot="1" x14ac:dyDescent="0.3">
      <c r="A6" s="352"/>
      <c r="B6" s="419"/>
      <c r="C6" s="420"/>
      <c r="D6" s="420"/>
      <c r="E6" s="421"/>
      <c r="F6" s="35"/>
      <c r="G6" s="36"/>
      <c r="H6" s="260"/>
      <c r="I6" s="40"/>
      <c r="J6" s="35"/>
      <c r="K6" s="36"/>
      <c r="L6" s="260"/>
      <c r="M6" s="41"/>
      <c r="N6" s="35"/>
      <c r="O6" s="36"/>
      <c r="P6" s="260"/>
      <c r="Q6" s="40"/>
      <c r="R6" s="113"/>
      <c r="S6" s="114"/>
      <c r="T6" s="37"/>
      <c r="U6" s="41"/>
      <c r="V6" s="359">
        <f>T7+P7+L7+H7</f>
        <v>0</v>
      </c>
      <c r="W6" s="404"/>
      <c r="X6" s="344">
        <f>J6+J7+L6+N6+N7+P6+H6+F6+F7+T6+R6+R7</f>
        <v>0</v>
      </c>
      <c r="Y6" s="361">
        <f>K7+K6+M6+O7+O6+U6+I6+G6+G7+S6+S7+Q6</f>
        <v>0</v>
      </c>
      <c r="Z6" s="426"/>
      <c r="AA6" s="429"/>
      <c r="AB6" s="391"/>
      <c r="AD6" s="407"/>
      <c r="AE6" s="332"/>
      <c r="AF6" s="332"/>
      <c r="AG6" s="333"/>
    </row>
    <row r="7" spans="1:33" ht="15.75" customHeight="1" thickBot="1" x14ac:dyDescent="0.3">
      <c r="A7" s="415"/>
      <c r="B7" s="422"/>
      <c r="C7" s="423"/>
      <c r="D7" s="423"/>
      <c r="E7" s="424"/>
      <c r="F7" s="40"/>
      <c r="G7" s="263"/>
      <c r="H7" s="385">
        <f>IF(AND(F6=0,F7=0),0,1)*0+IF(AND(F6&gt;G6,F7&gt;G7),1,0)*2+IF(AND(F6&lt;G6,F7&lt;G7),1,0)*IF(AND(F6=0,F7=0),0,1)+IF(H6&gt;I6,1,0)*2+IF(H6&lt;I6,1,0)*1</f>
        <v>0</v>
      </c>
      <c r="I7" s="386"/>
      <c r="J7" s="264"/>
      <c r="K7" s="263"/>
      <c r="L7" s="444">
        <f>IF(AND(J6=0,J7=0),0,1)*0+IF(AND(J6&gt;K6,J7&gt;K7),1,0)*2+IF(AND(J6&lt;K6,J7&lt;K7),1,0)*IF(AND(J6=0,J7=0),0,1)+IF(L6&gt;M6,1,0)*2+IF(L6&lt;M6,1,0)*1</f>
        <v>0</v>
      </c>
      <c r="M7" s="445"/>
      <c r="N7" s="265"/>
      <c r="O7" s="263"/>
      <c r="P7" s="444">
        <f>IF(AND(N6=0,N7=0),0,1)*0+IF(AND(N6&gt;O6,N7&gt;O7),1,0)*2+IF(AND(N6&lt;O6,N7&lt;O7),1,0)*IF(AND(N6=0,N7=0),0,1)+IF(P6&gt;Q6,1,0)*2+IF(P6&lt;Q6,1,0)*1</f>
        <v>0</v>
      </c>
      <c r="Q7" s="445"/>
      <c r="R7" s="266"/>
      <c r="S7" s="267"/>
      <c r="T7" s="409">
        <f>IF(AND(R6=0,R7=0),0,1)*0+IF(AND(R6&gt;S6,R7&gt;S7),1,0)*2+IF(AND(R6&lt;S6,R7&lt;S7),1,0)*IF(AND(R6=0,R7=0),0,1)+IF(T6&gt;U6,1,0)*2+IF(T6&lt;U6,1,0)*1</f>
        <v>0</v>
      </c>
      <c r="U7" s="410"/>
      <c r="V7" s="360"/>
      <c r="W7" s="412"/>
      <c r="X7" s="356"/>
      <c r="Y7" s="362"/>
      <c r="Z7" s="427"/>
      <c r="AA7" s="430"/>
      <c r="AB7" s="408"/>
      <c r="AD7" s="407"/>
      <c r="AE7" s="332"/>
      <c r="AF7" s="332"/>
      <c r="AG7" s="333"/>
    </row>
    <row r="8" spans="1:33" ht="16.5" customHeight="1" thickTop="1" thickBot="1" x14ac:dyDescent="0.3">
      <c r="A8" s="336" t="s">
        <v>150</v>
      </c>
      <c r="B8" s="47">
        <f>G4</f>
        <v>8</v>
      </c>
      <c r="C8" s="48">
        <f>F4</f>
        <v>15</v>
      </c>
      <c r="D8" s="49">
        <f>I4</f>
        <v>0</v>
      </c>
      <c r="E8" s="50">
        <f>H4</f>
        <v>0</v>
      </c>
      <c r="F8" s="431"/>
      <c r="G8" s="432"/>
      <c r="H8" s="432"/>
      <c r="I8" s="433"/>
      <c r="J8" s="51">
        <v>6</v>
      </c>
      <c r="K8" s="52">
        <v>15</v>
      </c>
      <c r="L8" s="117"/>
      <c r="M8" s="54"/>
      <c r="N8" s="118">
        <v>15</v>
      </c>
      <c r="O8" s="119">
        <v>12</v>
      </c>
      <c r="P8" s="117"/>
      <c r="Q8" s="56"/>
      <c r="R8" s="120">
        <v>0</v>
      </c>
      <c r="S8" s="119">
        <v>15</v>
      </c>
      <c r="T8" s="121"/>
      <c r="U8" s="54"/>
      <c r="V8" s="359">
        <f>T9+P9+L9+D9</f>
        <v>5</v>
      </c>
      <c r="W8" s="411">
        <f>V8+V10</f>
        <v>5</v>
      </c>
      <c r="X8" s="344">
        <f>J8+J9+L8+N8+N9+P8+D8+B8+B9+R8+R9+T8</f>
        <v>67</v>
      </c>
      <c r="Y8" s="361">
        <f>K9+K8+M8+O9+O8+U8+E8+C8+C9+S8+S9+Q8</f>
        <v>109</v>
      </c>
      <c r="Z8" s="344">
        <f>X8+X10</f>
        <v>67</v>
      </c>
      <c r="AA8" s="361">
        <f>Y8+Y10</f>
        <v>109</v>
      </c>
      <c r="AB8" s="390" t="s">
        <v>220</v>
      </c>
      <c r="AD8" s="407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2</v>
      </c>
      <c r="AE8" s="33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6</v>
      </c>
      <c r="AF8" s="332">
        <f t="shared" ref="AF8" si="0">AD8/AE8</f>
        <v>0.33333333333333331</v>
      </c>
      <c r="AG8" s="333">
        <f t="shared" ref="AG8" si="1">Z8/AA8</f>
        <v>0.61467889908256879</v>
      </c>
    </row>
    <row r="9" spans="1:33" ht="15.75" customHeight="1" thickBot="1" x14ac:dyDescent="0.3">
      <c r="A9" s="352"/>
      <c r="B9" s="60">
        <f>G5</f>
        <v>9</v>
      </c>
      <c r="C9" s="61">
        <f>F5</f>
        <v>15</v>
      </c>
      <c r="D9" s="334">
        <f>IF(AND(B8=0,B9=0),0,1)*0+IF(AND(B8&gt;C8,B9&gt;C9),1,0)*2+IF(AND(B8&lt;C8,B9&lt;C9),1,0)*IF(AND(B8=0,B9=0),0,1)+IF(D8&gt;E8,1,0)*2+IF(D8&lt;E8,1,0)*1</f>
        <v>1</v>
      </c>
      <c r="E9" s="335"/>
      <c r="F9" s="440"/>
      <c r="G9" s="398"/>
      <c r="H9" s="398"/>
      <c r="I9" s="399"/>
      <c r="J9" s="62">
        <v>10</v>
      </c>
      <c r="K9" s="63">
        <v>15</v>
      </c>
      <c r="L9" s="385">
        <f>IF(AND(J8=0,J9=0),0,1)*0+IF(AND(J8&gt;K8,J9&gt;K9),1,0)*2+IF(AND(J8&lt;K8,J9&lt;K9),1,0)*IF(AND(J8=0,J9=0),0,1)+IF(L8&gt;M8,1,0)*2+IF(L8&lt;M8,1,0)*1</f>
        <v>1</v>
      </c>
      <c r="M9" s="386"/>
      <c r="N9" s="62">
        <v>15</v>
      </c>
      <c r="O9" s="63">
        <v>7</v>
      </c>
      <c r="P9" s="385">
        <f>IF(AND(N8=0,N9=0),0,1)*0+IF(AND(N8&gt;O8,N9&gt;O9),1,0)*2+IF(AND(N8&lt;O8,N9&lt;O9),1,0)*IF(AND(N8=0,N9=0),0,1)+IF(P8&gt;Q8,1,0)*2+IF(P8&lt;Q8,1,0)*1</f>
        <v>2</v>
      </c>
      <c r="Q9" s="386"/>
      <c r="R9" s="64">
        <v>4</v>
      </c>
      <c r="S9" s="63">
        <v>15</v>
      </c>
      <c r="T9" s="334">
        <f>IF(AND(R8=0,R9=0),0,1)*0+IF(AND(R8&gt;S8,R9&gt;S9),1,0)*2+IF(AND(R8&lt;S8,R9&lt;S9),1,0)*IF(AND(R8=0,R9=0),0,1)+IF(T8&gt;U8,1,0)*2+IF(T8&lt;U8,1,0)*1</f>
        <v>1</v>
      </c>
      <c r="U9" s="335"/>
      <c r="V9" s="360"/>
      <c r="W9" s="404"/>
      <c r="X9" s="356"/>
      <c r="Y9" s="362"/>
      <c r="Z9" s="388"/>
      <c r="AA9" s="389"/>
      <c r="AB9" s="391"/>
      <c r="AD9" s="407"/>
      <c r="AE9" s="332"/>
      <c r="AF9" s="332"/>
      <c r="AG9" s="333"/>
    </row>
    <row r="10" spans="1:33" ht="16.5" customHeight="1" thickTop="1" thickBot="1" x14ac:dyDescent="0.3">
      <c r="A10" s="352"/>
      <c r="B10" s="66">
        <f>G6</f>
        <v>0</v>
      </c>
      <c r="C10" s="67">
        <f>F6</f>
        <v>0</v>
      </c>
      <c r="D10" s="68">
        <f>I6</f>
        <v>0</v>
      </c>
      <c r="E10" s="69">
        <f>H6</f>
        <v>0</v>
      </c>
      <c r="F10" s="440"/>
      <c r="G10" s="398"/>
      <c r="H10" s="398"/>
      <c r="I10" s="399"/>
      <c r="J10" s="70"/>
      <c r="K10" s="71"/>
      <c r="L10" s="268"/>
      <c r="M10" s="54"/>
      <c r="N10" s="70"/>
      <c r="O10" s="71"/>
      <c r="P10" s="268"/>
      <c r="Q10" s="56"/>
      <c r="R10" s="73"/>
      <c r="S10" s="71"/>
      <c r="T10" s="56"/>
      <c r="U10" s="59"/>
      <c r="V10" s="359">
        <f>P11+L11+D11+T11</f>
        <v>0</v>
      </c>
      <c r="W10" s="404"/>
      <c r="X10" s="344">
        <f>J10+J11+L10+N10+N11+P10+D10+B10+B11+R10+R11+T10</f>
        <v>0</v>
      </c>
      <c r="Y10" s="361">
        <f>K11+K10+M10+O11+O10+U10+E10+C10+C11+S10+S11+Q10</f>
        <v>0</v>
      </c>
      <c r="Z10" s="388"/>
      <c r="AA10" s="389"/>
      <c r="AB10" s="391"/>
      <c r="AD10" s="407"/>
      <c r="AE10" s="332"/>
      <c r="AF10" s="332"/>
      <c r="AG10" s="333"/>
    </row>
    <row r="11" spans="1:33" ht="15.75" customHeight="1" thickBot="1" x14ac:dyDescent="0.3">
      <c r="A11" s="415"/>
      <c r="B11" s="74">
        <f>G7</f>
        <v>0</v>
      </c>
      <c r="C11" s="75">
        <f>F7</f>
        <v>0</v>
      </c>
      <c r="D11" s="334">
        <f>IF(AND(B10=0,B11=0),0,1)*0+IF(AND(B10&gt;C10,B11&gt;C11),1,0)*2+IF(AND(B10&lt;C10,B11&lt;C11),1,0)*IF(AND(B10=0,B11=0),0,1)+IF(D10&gt;E10,1,0)*2+IF(D10&lt;E10,1,0)*1</f>
        <v>0</v>
      </c>
      <c r="E11" s="335"/>
      <c r="F11" s="441"/>
      <c r="G11" s="442"/>
      <c r="H11" s="442"/>
      <c r="I11" s="443"/>
      <c r="J11" s="269"/>
      <c r="K11" s="270"/>
      <c r="L11" s="385">
        <f>IF(AND(J10=0,J11=0),0,1)*0+IF(AND(J10&gt;K10,J11&gt;K11),1,0)*2+IF(AND(J10&lt;K10,J11&lt;K11),1,0)*IF(AND(J10=0,J11=0),0,1)+IF(L10&gt;M10,1,0)*2+IF(L10&lt;M10,1,0)*1</f>
        <v>0</v>
      </c>
      <c r="M11" s="386"/>
      <c r="N11" s="269"/>
      <c r="O11" s="270"/>
      <c r="P11" s="444">
        <f>IF(AND(N10=0,N11=0),0,1)*0+IF(AND(N10&gt;O10,N11&gt;O11),1,0)*2+IF(AND(N10&lt;O10,N11&lt;O11),1,0)*IF(AND(N10=0,N11=0),0,1)+IF(P10&gt;Q10,1,0)*2+IF(P10&lt;Q10,1,0)*1</f>
        <v>0</v>
      </c>
      <c r="Q11" s="445"/>
      <c r="R11" s="271"/>
      <c r="S11" s="270"/>
      <c r="T11" s="409">
        <f>IF(AND(R10=0,R11=0),0,1)*0+IF(AND(R10&gt;S10,R11&gt;S11),1,0)*2+IF(AND(R10&lt;S10,R11&lt;S11),1,0)*IF(AND(R10=0,R11=0),0,1)+IF(T10&gt;U10,1,0)*2+IF(T10&lt;U10,1,0)*1</f>
        <v>0</v>
      </c>
      <c r="U11" s="410"/>
      <c r="V11" s="360"/>
      <c r="W11" s="412"/>
      <c r="X11" s="356"/>
      <c r="Y11" s="362"/>
      <c r="Z11" s="406"/>
      <c r="AA11" s="396"/>
      <c r="AB11" s="408"/>
      <c r="AD11" s="407"/>
      <c r="AE11" s="332"/>
      <c r="AF11" s="332"/>
      <c r="AG11" s="333"/>
    </row>
    <row r="12" spans="1:33" ht="16.5" customHeight="1" thickTop="1" thickBot="1" x14ac:dyDescent="0.3">
      <c r="A12" s="336" t="s">
        <v>151</v>
      </c>
      <c r="B12" s="55">
        <f>K4</f>
        <v>15</v>
      </c>
      <c r="C12" s="52">
        <f>J4</f>
        <v>2</v>
      </c>
      <c r="D12" s="53">
        <f>M4</f>
        <v>12</v>
      </c>
      <c r="E12" s="54">
        <f>L4</f>
        <v>10</v>
      </c>
      <c r="F12" s="79">
        <f>K8</f>
        <v>15</v>
      </c>
      <c r="G12" s="80">
        <f>J8</f>
        <v>6</v>
      </c>
      <c r="H12" s="57">
        <f>M8</f>
        <v>0</v>
      </c>
      <c r="I12" s="56">
        <f>L8</f>
        <v>0</v>
      </c>
      <c r="J12" s="431"/>
      <c r="K12" s="432"/>
      <c r="L12" s="432"/>
      <c r="M12" s="433"/>
      <c r="N12" s="55">
        <v>15</v>
      </c>
      <c r="O12" s="52">
        <v>4</v>
      </c>
      <c r="P12" s="117"/>
      <c r="Q12" s="56"/>
      <c r="R12" s="120">
        <v>8</v>
      </c>
      <c r="S12" s="119">
        <v>15</v>
      </c>
      <c r="T12" s="56"/>
      <c r="U12" s="122"/>
      <c r="V12" s="359">
        <f>P13+H13+D13+T13</f>
        <v>7</v>
      </c>
      <c r="W12" s="411">
        <f>V12+V14</f>
        <v>7</v>
      </c>
      <c r="X12" s="344">
        <f>H12+F12+F13+D12+B12+B13+N12+N13+P12+R12+R13+T12</f>
        <v>122</v>
      </c>
      <c r="Y12" s="361">
        <f>I12+G12+G13+E12+C12+C13+O13+O12+U12+S12+S13+Q12</f>
        <v>88</v>
      </c>
      <c r="Z12" s="344">
        <f>X12+X14</f>
        <v>122</v>
      </c>
      <c r="AA12" s="361">
        <f>Y12+Y14</f>
        <v>88</v>
      </c>
      <c r="AB12" s="390" t="s">
        <v>218</v>
      </c>
      <c r="AD12" s="407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6</v>
      </c>
      <c r="AE12" s="33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3</v>
      </c>
      <c r="AF12" s="332">
        <f t="shared" ref="AF12" si="2">AD12/AE12</f>
        <v>2</v>
      </c>
      <c r="AG12" s="333">
        <f t="shared" ref="AG12" si="3">Z12/AA12</f>
        <v>1.3863636363636365</v>
      </c>
    </row>
    <row r="13" spans="1:33" ht="15.75" customHeight="1" thickBot="1" x14ac:dyDescent="0.3">
      <c r="A13" s="352"/>
      <c r="B13" s="62">
        <f>K5</f>
        <v>10</v>
      </c>
      <c r="C13" s="63">
        <f>J5</f>
        <v>15</v>
      </c>
      <c r="D13" s="334">
        <f>IF(AND(B12=0,B13=0),0,1)*0+IF(AND(B12&gt;C12,B13&gt;C13),1,0)*2+IF(AND(B12&lt;C12,B13&lt;C13),1,0)*IF(AND(B12=0,B13=0),0,1)+IF(D12&gt;E12,1,0)*2+IF(D12&lt;E12,1,0)*1</f>
        <v>2</v>
      </c>
      <c r="E13" s="335"/>
      <c r="F13" s="82">
        <f>K9</f>
        <v>15</v>
      </c>
      <c r="G13" s="65">
        <f>J9</f>
        <v>10</v>
      </c>
      <c r="H13" s="385">
        <f>IF(AND(F12=0,F13=0),0,1)*0+IF(AND(F12&gt;G12,F13&gt;G13),1,0)*2+IF(AND(F12&lt;G12,F13&lt;G13),1,0)*IF(AND(F12=0,F13=0),0,1)+IF(H12&gt;I12,1,0)*2+IF(H12&lt;I12,1,0)*1</f>
        <v>2</v>
      </c>
      <c r="I13" s="386"/>
      <c r="J13" s="440"/>
      <c r="K13" s="398"/>
      <c r="L13" s="398"/>
      <c r="M13" s="399"/>
      <c r="N13" s="62">
        <v>15</v>
      </c>
      <c r="O13" s="63">
        <v>7</v>
      </c>
      <c r="P13" s="385">
        <f>IF(AND(N12=0,N13=0),0,1)*0+IF(AND(N12&gt;O12,N13&gt;O13),1,0)*2+IF(AND(N12&lt;O12,N13&lt;O13),1,0)*IF(AND(N12=0,N13=0),0,1)+IF(P12&gt;Q12,1,0)*2+IF(P12&lt;Q12,1,0)*1</f>
        <v>2</v>
      </c>
      <c r="Q13" s="386"/>
      <c r="R13" s="64">
        <v>17</v>
      </c>
      <c r="S13" s="63">
        <v>19</v>
      </c>
      <c r="T13" s="334">
        <f>IF(AND(R12=0,R13=0),0,1)*0+IF(AND(R12&gt;S12,R13&gt;S13),1,0)*2+IF(AND(R12&lt;S12,R13&lt;S13),1,0)*IF(AND(R12=0,R13=0),0,1)+IF(T12&gt;U12,1,0)*2+IF(T12&lt;U12,1,0)*1</f>
        <v>1</v>
      </c>
      <c r="U13" s="335"/>
      <c r="V13" s="360"/>
      <c r="W13" s="404"/>
      <c r="X13" s="356"/>
      <c r="Y13" s="362"/>
      <c r="Z13" s="388"/>
      <c r="AA13" s="389"/>
      <c r="AB13" s="391"/>
      <c r="AD13" s="407"/>
      <c r="AE13" s="332"/>
      <c r="AF13" s="332"/>
      <c r="AG13" s="333"/>
    </row>
    <row r="14" spans="1:33" ht="16.5" customHeight="1" thickTop="1" thickBot="1" x14ac:dyDescent="0.3">
      <c r="A14" s="352"/>
      <c r="B14" s="70">
        <f>K6</f>
        <v>0</v>
      </c>
      <c r="C14" s="71">
        <f>J6</f>
        <v>0</v>
      </c>
      <c r="D14" s="72">
        <f>M6</f>
        <v>0</v>
      </c>
      <c r="E14" s="54">
        <f>L6</f>
        <v>0</v>
      </c>
      <c r="F14" s="58">
        <f>K10</f>
        <v>0</v>
      </c>
      <c r="G14" s="83">
        <f>J10</f>
        <v>0</v>
      </c>
      <c r="H14" s="272">
        <f>M10</f>
        <v>0</v>
      </c>
      <c r="I14" s="56">
        <f>L10</f>
        <v>0</v>
      </c>
      <c r="J14" s="440"/>
      <c r="K14" s="398"/>
      <c r="L14" s="398"/>
      <c r="M14" s="399"/>
      <c r="N14" s="70"/>
      <c r="O14" s="71"/>
      <c r="P14" s="268"/>
      <c r="Q14" s="56"/>
      <c r="R14" s="73"/>
      <c r="S14" s="71"/>
      <c r="T14" s="56"/>
      <c r="U14" s="59"/>
      <c r="V14" s="359">
        <f>P15+H15+D15+T15</f>
        <v>0</v>
      </c>
      <c r="W14" s="404"/>
      <c r="X14" s="344">
        <f>H14+F14+F15+D14+B14+B15+N14+N15+P14+R14+R15+T14</f>
        <v>0</v>
      </c>
      <c r="Y14" s="361">
        <f>I14+G14+G15+E14+C14+C15+O15+O14+U14+S14+S15+Q14</f>
        <v>0</v>
      </c>
      <c r="Z14" s="388"/>
      <c r="AA14" s="389"/>
      <c r="AB14" s="391"/>
      <c r="AD14" s="407"/>
      <c r="AE14" s="332"/>
      <c r="AF14" s="332"/>
      <c r="AG14" s="333"/>
    </row>
    <row r="15" spans="1:33" ht="15.75" customHeight="1" thickBot="1" x14ac:dyDescent="0.3">
      <c r="A15" s="415"/>
      <c r="B15" s="76">
        <f>K7</f>
        <v>0</v>
      </c>
      <c r="C15" s="77">
        <f>J7</f>
        <v>0</v>
      </c>
      <c r="D15" s="334">
        <f>IF(AND(B14=0,B15=0),0,1)*0+IF(AND(B14&gt;C14,B15&gt;C15),1,0)*2+IF(AND(B14&lt;C14,B15&lt;C15),1,0)*IF(AND(B14=0,B15=0),0,1)+IF(D14&gt;E14,1,0)*2+IF(D14&lt;E14,1,0)*1</f>
        <v>0</v>
      </c>
      <c r="E15" s="335"/>
      <c r="F15" s="270">
        <f>K11</f>
        <v>0</v>
      </c>
      <c r="G15" s="273">
        <f>J11</f>
        <v>0</v>
      </c>
      <c r="H15" s="385">
        <f>IF(AND(F14=0,F15=0),0,1)*0+IF(AND(F14&gt;G14,F15&gt;G15),1,0)*2+IF(AND(F14&lt;G14,F15&lt;G15),1,0)*IF(AND(F14=0,F15=0),0,1)+IF(H14&gt;I14,1,0)*2+IF(H14&lt;I14,1,0)*1</f>
        <v>0</v>
      </c>
      <c r="I15" s="386"/>
      <c r="J15" s="441"/>
      <c r="K15" s="442"/>
      <c r="L15" s="442"/>
      <c r="M15" s="443"/>
      <c r="N15" s="269"/>
      <c r="O15" s="270"/>
      <c r="P15" s="385">
        <f>IF(AND(N14=0,N15=0),0,1)*0+IF(AND(N14&gt;O14,N15&gt;O15),1,0)*2+IF(AND(N14&lt;O14,N15&lt;O15),1,0)*IF(AND(N14=0,N15=0),0,1)+IF(P14&gt;Q14,1,0)*2+IF(P14&lt;Q14,1,0)*1</f>
        <v>0</v>
      </c>
      <c r="Q15" s="386"/>
      <c r="R15" s="271"/>
      <c r="S15" s="270"/>
      <c r="T15" s="334">
        <f>IF(AND(R14=0,R15=0),0,1)*0+IF(AND(R14&gt;S14,R15&gt;S15),1,0)*2+IF(AND(R14&lt;S14,R15&lt;S15),1,0)*IF(AND(R14=0,R15=0),0,1)+IF(T14&gt;U14,1,0)*2+IF(T14&lt;U14,1,0)*1</f>
        <v>0</v>
      </c>
      <c r="U15" s="335"/>
      <c r="V15" s="360"/>
      <c r="W15" s="412"/>
      <c r="X15" s="356"/>
      <c r="Y15" s="362"/>
      <c r="Z15" s="406"/>
      <c r="AA15" s="396"/>
      <c r="AB15" s="408"/>
      <c r="AD15" s="407"/>
      <c r="AE15" s="332"/>
      <c r="AF15" s="332"/>
      <c r="AG15" s="333"/>
    </row>
    <row r="16" spans="1:33" ht="16.5" customHeight="1" thickTop="1" thickBot="1" x14ac:dyDescent="0.3">
      <c r="A16" s="336" t="s">
        <v>152</v>
      </c>
      <c r="B16" s="55">
        <f>O4</f>
        <v>10</v>
      </c>
      <c r="C16" s="52">
        <f>N4</f>
        <v>15</v>
      </c>
      <c r="D16" s="53">
        <f>Q4</f>
        <v>0</v>
      </c>
      <c r="E16" s="86">
        <f>P4</f>
        <v>0</v>
      </c>
      <c r="F16" s="79">
        <f>O8</f>
        <v>12</v>
      </c>
      <c r="G16" s="80">
        <f>N8</f>
        <v>15</v>
      </c>
      <c r="H16" s="57">
        <f>Q8</f>
        <v>0</v>
      </c>
      <c r="I16" s="81">
        <f>P8</f>
        <v>0</v>
      </c>
      <c r="J16" s="55">
        <f>O12</f>
        <v>4</v>
      </c>
      <c r="K16" s="52">
        <f>N12</f>
        <v>15</v>
      </c>
      <c r="L16" s="53">
        <f>Q12</f>
        <v>0</v>
      </c>
      <c r="M16" s="86">
        <f>P12</f>
        <v>0</v>
      </c>
      <c r="N16" s="431"/>
      <c r="O16" s="432"/>
      <c r="P16" s="432"/>
      <c r="Q16" s="433"/>
      <c r="R16" s="87">
        <v>12</v>
      </c>
      <c r="S16" s="88">
        <v>15</v>
      </c>
      <c r="T16" s="89"/>
      <c r="U16" s="90"/>
      <c r="V16" s="359">
        <f>H17+D17+L17+T17</f>
        <v>4</v>
      </c>
      <c r="W16" s="411">
        <f>V16+V18</f>
        <v>4</v>
      </c>
      <c r="X16" s="344">
        <f>J16+J17+L16+B16+B17+D16+F16+F17+H16+R16+R17+T16</f>
        <v>56</v>
      </c>
      <c r="Y16" s="361">
        <f>K17+K16+M16+C17+C16+E16+I16+G16+G17+S16+S17+U16</f>
        <v>120</v>
      </c>
      <c r="Z16" s="344">
        <f>X16+X18</f>
        <v>56</v>
      </c>
      <c r="AA16" s="361">
        <f>Y16+Y18</f>
        <v>120</v>
      </c>
      <c r="AB16" s="390" t="s">
        <v>221</v>
      </c>
      <c r="AD16" s="407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33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8</v>
      </c>
      <c r="AF16" s="332">
        <f t="shared" ref="AF16" si="4">AD16/AE16</f>
        <v>0</v>
      </c>
      <c r="AG16" s="333">
        <f t="shared" ref="AG16" si="5">Z16/AA16</f>
        <v>0.46666666666666667</v>
      </c>
    </row>
    <row r="17" spans="1:33" ht="15.75" customHeight="1" thickBot="1" x14ac:dyDescent="0.3">
      <c r="A17" s="352"/>
      <c r="B17" s="62">
        <f>O5</f>
        <v>3</v>
      </c>
      <c r="C17" s="63">
        <f>N5</f>
        <v>15</v>
      </c>
      <c r="D17" s="334">
        <f>IF(AND(B16=0,B17=0),0,1)*0+IF(AND(B16&gt;C16,B17&gt;C17),1,0)*2+IF(AND(B16&lt;C16,B17&lt;C17),1,0)*IF(AND(B16=0,B17=0),0,1)+IF(D16&gt;E16,1,0)*2+IF(D16&lt;E16,1,0)*1</f>
        <v>1</v>
      </c>
      <c r="E17" s="335"/>
      <c r="F17" s="63">
        <f>O9</f>
        <v>7</v>
      </c>
      <c r="G17" s="65">
        <f>N9</f>
        <v>15</v>
      </c>
      <c r="H17" s="385">
        <f>IF(AND(F16=0,F17=0),0,1)*0+IF(AND(F16&gt;G16,F17&gt;G17),1,0)*2+IF(AND(F16&lt;G16,F17&lt;G17),1,0)*IF(AND(F16=0,F17=0),0,1)+IF(H16&gt;I16,1,0)*2+IF(H16&lt;I16,1,0)*1</f>
        <v>1</v>
      </c>
      <c r="I17" s="386"/>
      <c r="J17" s="62">
        <f>O13</f>
        <v>7</v>
      </c>
      <c r="K17" s="63">
        <f>N13</f>
        <v>15</v>
      </c>
      <c r="L17" s="385">
        <f>IF(AND(J16=0,J17=0),0,1)*0+IF(AND(J16&gt;K16,J17&gt;K17),1,0)*2+IF(AND(J16&lt;K16,J17&lt;K17),1,0)*IF(AND(J16=0,J17=0),0,1)+IF(L16&gt;M16,1,0)*2+IF(L16&lt;M16,1,0)*1</f>
        <v>1</v>
      </c>
      <c r="M17" s="386"/>
      <c r="N17" s="440"/>
      <c r="O17" s="398"/>
      <c r="P17" s="398"/>
      <c r="Q17" s="399"/>
      <c r="R17" s="91">
        <v>1</v>
      </c>
      <c r="S17" s="92">
        <v>15</v>
      </c>
      <c r="T17" s="334">
        <f>IF(AND(R16=0,R17=0),0,1)*0+IF(AND(R16&gt;S16,R17&gt;S17),1,0)*2+IF(AND(R16&lt;S16,R17&lt;S17),1,0)*IF(AND(R16=0,R17=0),0,1)+IF(T16&gt;U16,1,0)*2+IF(T16&lt;U16,1,0)*1</f>
        <v>1</v>
      </c>
      <c r="U17" s="335"/>
      <c r="V17" s="360"/>
      <c r="W17" s="404"/>
      <c r="X17" s="356"/>
      <c r="Y17" s="362"/>
      <c r="Z17" s="388"/>
      <c r="AA17" s="389"/>
      <c r="AB17" s="391"/>
      <c r="AD17" s="407"/>
      <c r="AE17" s="332"/>
      <c r="AF17" s="332"/>
      <c r="AG17" s="333"/>
    </row>
    <row r="18" spans="1:33" ht="16.5" customHeight="1" thickTop="1" thickBot="1" x14ac:dyDescent="0.3">
      <c r="A18" s="352"/>
      <c r="B18" s="70">
        <f>O6</f>
        <v>0</v>
      </c>
      <c r="C18" s="71">
        <f>N6</f>
        <v>0</v>
      </c>
      <c r="D18" s="93">
        <f>Q6</f>
        <v>0</v>
      </c>
      <c r="E18" s="54">
        <f>P6</f>
        <v>0</v>
      </c>
      <c r="F18" s="58">
        <f>O10</f>
        <v>0</v>
      </c>
      <c r="G18" s="83">
        <f>N10</f>
        <v>0</v>
      </c>
      <c r="H18" s="94">
        <f>Q10</f>
        <v>0</v>
      </c>
      <c r="I18" s="56">
        <f>P10</f>
        <v>0</v>
      </c>
      <c r="J18" s="70">
        <f>O14</f>
        <v>0</v>
      </c>
      <c r="K18" s="71">
        <f>N14</f>
        <v>0</v>
      </c>
      <c r="L18" s="93">
        <f>Q14</f>
        <v>0</v>
      </c>
      <c r="M18" s="54">
        <f>P14</f>
        <v>0</v>
      </c>
      <c r="N18" s="440"/>
      <c r="O18" s="398"/>
      <c r="P18" s="398"/>
      <c r="Q18" s="399"/>
      <c r="R18" s="95"/>
      <c r="S18" s="96"/>
      <c r="T18" s="97"/>
      <c r="U18" s="98"/>
      <c r="V18" s="359">
        <f>D19+H19+L19+T19</f>
        <v>0</v>
      </c>
      <c r="W18" s="404"/>
      <c r="X18" s="344">
        <f>F19+J19+R18+R19+T18+J18+L18+B18+D18+F18+H18+B19</f>
        <v>0</v>
      </c>
      <c r="Y18" s="361">
        <f>K18+M18+C18+E18+I18+G18+C19+G19+K19+S18+S19+U18</f>
        <v>0</v>
      </c>
      <c r="Z18" s="388"/>
      <c r="AA18" s="389"/>
      <c r="AB18" s="391"/>
      <c r="AD18" s="407"/>
      <c r="AE18" s="332"/>
      <c r="AF18" s="332"/>
      <c r="AG18" s="333"/>
    </row>
    <row r="19" spans="1:33" ht="15.75" customHeight="1" thickBot="1" x14ac:dyDescent="0.3">
      <c r="A19" s="415"/>
      <c r="B19" s="76">
        <f>O7</f>
        <v>0</v>
      </c>
      <c r="C19" s="77">
        <f>N7</f>
        <v>0</v>
      </c>
      <c r="D19" s="334">
        <f>IF(AND(B18=0,B19=0),0,1)*0+IF(AND(B18&gt;C18,B19&gt;C19),1,0)*2+IF(AND(B18&lt;C18,B19&lt;C19),1,0)*IF(AND(B18=0,B19=0),0,1)+IF(D18&gt;E18,1,0)*2+IF(D18&lt;E18,1,0)*1</f>
        <v>0</v>
      </c>
      <c r="E19" s="335"/>
      <c r="F19" s="270">
        <f>O11</f>
        <v>0</v>
      </c>
      <c r="G19" s="273">
        <f>N11</f>
        <v>0</v>
      </c>
      <c r="H19" s="444">
        <f>IF(AND(F18=0,F19=0),0,1)*0+IF(AND(F18&gt;G18,F19&gt;G19),1,0)*2+IF(AND(F18&lt;G18,F19&lt;G19),1,0)*IF(AND(F18=0,F19=0),0,1)+IF(H18&gt;I18,1,0)*2+IF(H18&lt;I18,1,0)*1</f>
        <v>0</v>
      </c>
      <c r="I19" s="445"/>
      <c r="J19" s="269">
        <f>O15</f>
        <v>0</v>
      </c>
      <c r="K19" s="270">
        <f>N15</f>
        <v>0</v>
      </c>
      <c r="L19" s="444">
        <f>IF(AND(J18=0,J19=0),0,1)*0+IF(AND(J18&gt;K18,J19&gt;K19),1,0)*2+IF(AND(J18&lt;K18,J19&lt;K19),1,0)*IF(AND(J18=0,J19=0),0,1)+IF(L18&gt;M18,1,0)*2+IF(L18&lt;M18,1,0)*1</f>
        <v>0</v>
      </c>
      <c r="M19" s="445"/>
      <c r="N19" s="441"/>
      <c r="O19" s="442"/>
      <c r="P19" s="442"/>
      <c r="Q19" s="443"/>
      <c r="R19" s="274"/>
      <c r="S19" s="275"/>
      <c r="T19" s="334">
        <f>IF(AND(R18=0,R19=0),0,1)*0+IF(AND(R18&gt;S18,R19&gt;S19),1,0)*2+IF(AND(R18&lt;S18,R19&lt;S19),1,0)*IF(AND(R18=0,R19=0),0,1)+IF(T18&gt;U18,1,0)*2+IF(T18&lt;U18,1,0)*1</f>
        <v>0</v>
      </c>
      <c r="U19" s="335"/>
      <c r="V19" s="403"/>
      <c r="W19" s="412"/>
      <c r="X19" s="406"/>
      <c r="Y19" s="396"/>
      <c r="Z19" s="406"/>
      <c r="AA19" s="396"/>
      <c r="AB19" s="408"/>
      <c r="AD19" s="407"/>
      <c r="AE19" s="332"/>
      <c r="AF19" s="332"/>
      <c r="AG19" s="333"/>
    </row>
    <row r="20" spans="1:33" ht="16.5" customHeight="1" thickTop="1" thickBot="1" x14ac:dyDescent="0.3">
      <c r="A20" s="336" t="s">
        <v>153</v>
      </c>
      <c r="B20" s="55">
        <f>S4</f>
        <v>15</v>
      </c>
      <c r="C20" s="101">
        <f>R4</f>
        <v>11</v>
      </c>
      <c r="D20" s="57">
        <f>U4</f>
        <v>0</v>
      </c>
      <c r="E20" s="86">
        <f>T4</f>
        <v>0</v>
      </c>
      <c r="F20" s="79">
        <f>S8</f>
        <v>15</v>
      </c>
      <c r="G20" s="80">
        <f>R8</f>
        <v>0</v>
      </c>
      <c r="H20" s="121">
        <f>U8</f>
        <v>0</v>
      </c>
      <c r="I20" s="56">
        <f>T8</f>
        <v>0</v>
      </c>
      <c r="J20" s="118">
        <f>S12</f>
        <v>15</v>
      </c>
      <c r="K20" s="123">
        <f>R12</f>
        <v>8</v>
      </c>
      <c r="L20" s="121">
        <f>U12</f>
        <v>0</v>
      </c>
      <c r="M20" s="54">
        <f>T12</f>
        <v>0</v>
      </c>
      <c r="N20" s="87">
        <f>S16</f>
        <v>15</v>
      </c>
      <c r="O20" s="102">
        <f>R16</f>
        <v>12</v>
      </c>
      <c r="P20" s="49">
        <f>U16</f>
        <v>0</v>
      </c>
      <c r="Q20" s="69">
        <f>T16</f>
        <v>0</v>
      </c>
      <c r="R20" s="397"/>
      <c r="S20" s="398"/>
      <c r="T20" s="398"/>
      <c r="U20" s="399"/>
      <c r="V20" s="359">
        <f>P21+L21+H21+D21</f>
        <v>8</v>
      </c>
      <c r="W20" s="404">
        <f>V20+V22</f>
        <v>8</v>
      </c>
      <c r="X20" s="344">
        <f>P20+N20+N21+L20+J20+J21+H20+F20+F21+D20+B20+B21</f>
        <v>126</v>
      </c>
      <c r="Y20" s="361">
        <f>Q20+O20+O21+M20+K20+K21+I20+G20+G21+E20+C20+C21</f>
        <v>68</v>
      </c>
      <c r="Z20" s="388">
        <f>X20+X22</f>
        <v>126</v>
      </c>
      <c r="AA20" s="389">
        <f>Y20+Y22</f>
        <v>68</v>
      </c>
      <c r="AB20" s="390" t="s">
        <v>217</v>
      </c>
      <c r="AD20" s="393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8</v>
      </c>
      <c r="AE20" s="332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332" t="e">
        <f t="shared" ref="AF20" si="6">AD20/AE20</f>
        <v>#DIV/0!</v>
      </c>
      <c r="AG20" s="333">
        <f t="shared" ref="AG20" si="7">Z20/AA20</f>
        <v>1.8529411764705883</v>
      </c>
    </row>
    <row r="21" spans="1:33" ht="15.75" customHeight="1" thickBot="1" x14ac:dyDescent="0.3">
      <c r="A21" s="352"/>
      <c r="B21" s="62">
        <f>S5</f>
        <v>17</v>
      </c>
      <c r="C21" s="63">
        <f>R5</f>
        <v>15</v>
      </c>
      <c r="D21" s="334">
        <f>IF(AND(B20=0,B21=0),0,1)*0+IF(AND(B20&gt;C20,B21&gt;C21),1,0)*2+IF(AND(B20&lt;C20,B21&lt;C21),1,0)*IF(AND(B20=0,B21=0),0,1)+IF(D20&gt;E20,1,0)*2+IF(D20&lt;E20,1,0)*1</f>
        <v>2</v>
      </c>
      <c r="E21" s="335"/>
      <c r="F21" s="63">
        <f>S9</f>
        <v>15</v>
      </c>
      <c r="G21" s="65">
        <f>R9</f>
        <v>4</v>
      </c>
      <c r="H21" s="334">
        <f>IF(AND(F20=0,F21=0),0,1)*0+IF(AND(F20&gt;G20,F21&gt;G21),1,0)*2+IF(AND(F20&lt;G20,F21&lt;G21),1,0)*IF(AND(F20=0,F21=0),0,1)+IF(H20&gt;I20,1,0)*2+IF(H20&lt;I20,1,0)*1</f>
        <v>2</v>
      </c>
      <c r="I21" s="335"/>
      <c r="J21" s="62">
        <f>S13</f>
        <v>19</v>
      </c>
      <c r="K21" s="63">
        <f>R13</f>
        <v>17</v>
      </c>
      <c r="L21" s="334">
        <f>IF(AND(J20=0,J21=0),0,1)*0+IF(AND(J20&gt;K20,J21&gt;K21),1,0)*2+IF(AND(J20&lt;K20,J21&lt;K21),1,0)*IF(AND(J20=0,J21=0),0,1)+IF(L20&gt;M20,1,0)*2+IF(L20&lt;M20,1,0)*1</f>
        <v>2</v>
      </c>
      <c r="M21" s="335"/>
      <c r="N21" s="91">
        <f>S17</f>
        <v>15</v>
      </c>
      <c r="O21" s="92">
        <f>R17</f>
        <v>1</v>
      </c>
      <c r="P21" s="334">
        <f>IF(AND(N20=0,N21=0),0,1)*0+IF(AND(N20&gt;O20,N21&gt;O21),1,0)*2+IF(AND(N20&lt;O20,N21&lt;O21),1,0)*IF(AND(N20=0,N21=0),0,1)+IF(P20&gt;Q20,1,0)*2+IF(P20&lt;Q20,1,0)*1</f>
        <v>2</v>
      </c>
      <c r="Q21" s="335"/>
      <c r="R21" s="397"/>
      <c r="S21" s="398"/>
      <c r="T21" s="398"/>
      <c r="U21" s="399"/>
      <c r="V21" s="403"/>
      <c r="W21" s="404"/>
      <c r="X21" s="406"/>
      <c r="Y21" s="396"/>
      <c r="Z21" s="388"/>
      <c r="AA21" s="389"/>
      <c r="AB21" s="391"/>
      <c r="AD21" s="393"/>
      <c r="AE21" s="332"/>
      <c r="AF21" s="332"/>
      <c r="AG21" s="333"/>
    </row>
    <row r="22" spans="1:33" ht="15.75" customHeight="1" thickBot="1" x14ac:dyDescent="0.3">
      <c r="A22" s="352"/>
      <c r="B22" s="70">
        <f>S6</f>
        <v>0</v>
      </c>
      <c r="C22" s="71">
        <f>R6</f>
        <v>0</v>
      </c>
      <c r="D22" s="84">
        <f>U6</f>
        <v>0</v>
      </c>
      <c r="E22" s="54">
        <f>T6</f>
        <v>0</v>
      </c>
      <c r="F22" s="58">
        <f>S10</f>
        <v>0</v>
      </c>
      <c r="G22" s="83">
        <f>R10</f>
        <v>0</v>
      </c>
      <c r="H22" s="84">
        <f>U10</f>
        <v>0</v>
      </c>
      <c r="I22" s="56">
        <f>T10</f>
        <v>0</v>
      </c>
      <c r="J22" s="70">
        <f>S14</f>
        <v>0</v>
      </c>
      <c r="K22" s="103">
        <f>R14</f>
        <v>0</v>
      </c>
      <c r="L22" s="84">
        <f>U14</f>
        <v>0</v>
      </c>
      <c r="M22" s="54">
        <f>T14</f>
        <v>0</v>
      </c>
      <c r="N22" s="95">
        <f>S18</f>
        <v>0</v>
      </c>
      <c r="O22" s="104">
        <f>R18</f>
        <v>0</v>
      </c>
      <c r="P22" s="68">
        <f>U18</f>
        <v>0</v>
      </c>
      <c r="Q22" s="69">
        <f>T18</f>
        <v>0</v>
      </c>
      <c r="R22" s="397"/>
      <c r="S22" s="398"/>
      <c r="T22" s="398"/>
      <c r="U22" s="399"/>
      <c r="V22" s="395">
        <f>P23+L23+H23+D23</f>
        <v>0</v>
      </c>
      <c r="W22" s="404"/>
      <c r="X22" s="388">
        <f>P22+N22+N23+L22+J22+J23+H22+F22+F23+D22+B22+B23</f>
        <v>0</v>
      </c>
      <c r="Y22" s="389">
        <f>Q22+O22+O23+M22+K22+K23+I22+G22+G23+E22+C22+C23</f>
        <v>0</v>
      </c>
      <c r="Z22" s="388"/>
      <c r="AA22" s="389"/>
      <c r="AB22" s="391"/>
      <c r="AD22" s="393"/>
      <c r="AE22" s="332"/>
      <c r="AF22" s="332"/>
      <c r="AG22" s="333"/>
    </row>
    <row r="23" spans="1:33" ht="15.75" customHeight="1" thickBot="1" x14ac:dyDescent="0.3">
      <c r="A23" s="337"/>
      <c r="B23" s="105">
        <f>S7</f>
        <v>0</v>
      </c>
      <c r="C23" s="106">
        <f>R7</f>
        <v>0</v>
      </c>
      <c r="D23" s="350">
        <f>IF(AND(B22=0,B23=0),0,1)*0+IF(AND(B22&gt;C22,B23&gt;C23),1,0)*2+IF(AND(B22&lt;C22,B23&lt;C23),1,0)*IF(AND(B22=0,B23=0),0,1)+IF(D22&gt;E22,1,0)*2+IF(D22&lt;E22,1,0)*1</f>
        <v>0</v>
      </c>
      <c r="E23" s="351"/>
      <c r="F23" s="106">
        <f>S11</f>
        <v>0</v>
      </c>
      <c r="G23" s="107">
        <f>R11</f>
        <v>0</v>
      </c>
      <c r="H23" s="350">
        <f>IF(AND(F22=0,F23=0),0,1)*0+IF(AND(F22&gt;G22,F23&gt;G23),1,0)*2+IF(AND(F22&lt;G22,F23&lt;G23),1,0)*IF(AND(F22=0,F23=0),0,1)+IF(H22&gt;I22,1,0)*2+IF(H22&lt;I22,1,0)*1</f>
        <v>0</v>
      </c>
      <c r="I23" s="351"/>
      <c r="J23" s="105">
        <f>S15</f>
        <v>0</v>
      </c>
      <c r="K23" s="106">
        <f>R15</f>
        <v>0</v>
      </c>
      <c r="L23" s="350">
        <f>IF(AND(J22=0,J23=0),0,1)*0+IF(AND(J22&gt;K22,J23&gt;K23),1,0)*2+IF(AND(J22&lt;K22,J23&lt;K23),1,0)*IF(AND(J22=0,J23=0),0,1)+IF(L22&gt;M22,1,0)*2+IF(L22&lt;M22,1,0)*1</f>
        <v>0</v>
      </c>
      <c r="M23" s="351"/>
      <c r="N23" s="108">
        <f>S19</f>
        <v>0</v>
      </c>
      <c r="O23" s="109">
        <f>R19</f>
        <v>0</v>
      </c>
      <c r="P23" s="350">
        <f>IF(AND(N22=0,N23=0),0,1)*0+IF(AND(N22&gt;O22,N23&gt;O23),1,0)*2+IF(AND(N22&lt;O22,N23&lt;O23),1,0)*IF(AND(N22=0,N23=0),0,1)+IF(P22&gt;Q22,1,0)*2+IF(P22&lt;Q22,1,0)*1</f>
        <v>0</v>
      </c>
      <c r="Q23" s="351"/>
      <c r="R23" s="400"/>
      <c r="S23" s="401"/>
      <c r="T23" s="401"/>
      <c r="U23" s="402"/>
      <c r="V23" s="378"/>
      <c r="W23" s="405"/>
      <c r="X23" s="345"/>
      <c r="Y23" s="379"/>
      <c r="Z23" s="345"/>
      <c r="AA23" s="379"/>
      <c r="AB23" s="392"/>
      <c r="AD23" s="394"/>
      <c r="AE23" s="348"/>
      <c r="AF23" s="348"/>
      <c r="AG23" s="349"/>
    </row>
    <row r="24" spans="1:33" ht="15.75" thickTop="1" x14ac:dyDescent="0.25"/>
    <row r="26" spans="1:33" x14ac:dyDescent="0.25">
      <c r="A26" t="s">
        <v>10</v>
      </c>
    </row>
  </sheetData>
  <mergeCells count="129">
    <mergeCell ref="X12:X13"/>
    <mergeCell ref="X14:X15"/>
    <mergeCell ref="A8:A11"/>
    <mergeCell ref="F8:I11"/>
    <mergeCell ref="W8:W11"/>
    <mergeCell ref="D11:E11"/>
    <mergeCell ref="L11:M11"/>
    <mergeCell ref="P11:Q11"/>
    <mergeCell ref="V8:V9"/>
    <mergeCell ref="A12:A15"/>
    <mergeCell ref="J12:M15"/>
    <mergeCell ref="W12:W15"/>
    <mergeCell ref="D15:E15"/>
    <mergeCell ref="H15:I15"/>
    <mergeCell ref="P15:Q15"/>
    <mergeCell ref="V12:V13"/>
    <mergeCell ref="T13:U13"/>
    <mergeCell ref="V14:V15"/>
    <mergeCell ref="T15:U15"/>
    <mergeCell ref="D13:E13"/>
    <mergeCell ref="H13:I13"/>
    <mergeCell ref="P13:Q13"/>
    <mergeCell ref="T9:U9"/>
    <mergeCell ref="V10:V11"/>
    <mergeCell ref="T11:U11"/>
    <mergeCell ref="D9:E9"/>
    <mergeCell ref="L9:M9"/>
    <mergeCell ref="P9:Q9"/>
    <mergeCell ref="R3:U3"/>
    <mergeCell ref="X3:Y3"/>
    <mergeCell ref="Z3:AA3"/>
    <mergeCell ref="V4:V5"/>
    <mergeCell ref="X4:X5"/>
    <mergeCell ref="Y4:Y5"/>
    <mergeCell ref="Z4:Z7"/>
    <mergeCell ref="AA4:AA7"/>
    <mergeCell ref="X8:X9"/>
    <mergeCell ref="X10:X11"/>
    <mergeCell ref="A1:X1"/>
    <mergeCell ref="B3:E3"/>
    <mergeCell ref="F3:I3"/>
    <mergeCell ref="J3:M3"/>
    <mergeCell ref="N3:Q3"/>
    <mergeCell ref="V3:W3"/>
    <mergeCell ref="H5:I5"/>
    <mergeCell ref="L5:M5"/>
    <mergeCell ref="P5:Q5"/>
    <mergeCell ref="A4:A7"/>
    <mergeCell ref="B4:E7"/>
    <mergeCell ref="H7:I7"/>
    <mergeCell ref="L7:M7"/>
    <mergeCell ref="P7:Q7"/>
    <mergeCell ref="W4:W7"/>
    <mergeCell ref="AD4:AD7"/>
    <mergeCell ref="AE4:AE7"/>
    <mergeCell ref="AF4:AF7"/>
    <mergeCell ref="AG4:AG7"/>
    <mergeCell ref="T5:U5"/>
    <mergeCell ref="V6:V7"/>
    <mergeCell ref="X6:X7"/>
    <mergeCell ref="Y6:Y7"/>
    <mergeCell ref="T7:U7"/>
    <mergeCell ref="AB4:AB7"/>
    <mergeCell ref="AG16:AG19"/>
    <mergeCell ref="Y18:Y19"/>
    <mergeCell ref="Y12:Y13"/>
    <mergeCell ref="AD12:AD15"/>
    <mergeCell ref="AE12:AE15"/>
    <mergeCell ref="AF12:AF15"/>
    <mergeCell ref="AG12:AG15"/>
    <mergeCell ref="Y14:Y15"/>
    <mergeCell ref="Y8:Y9"/>
    <mergeCell ref="AD8:AD11"/>
    <mergeCell ref="AE8:AE11"/>
    <mergeCell ref="AF8:AF11"/>
    <mergeCell ref="AG8:AG11"/>
    <mergeCell ref="Y10:Y11"/>
    <mergeCell ref="Z8:Z11"/>
    <mergeCell ref="AA8:AA11"/>
    <mergeCell ref="AB8:AB11"/>
    <mergeCell ref="Z12:Z15"/>
    <mergeCell ref="AA12:AA15"/>
    <mergeCell ref="AB12:AB15"/>
    <mergeCell ref="Z16:Z19"/>
    <mergeCell ref="AA16:AA19"/>
    <mergeCell ref="AB16:AB19"/>
    <mergeCell ref="A20:A23"/>
    <mergeCell ref="R20:U23"/>
    <mergeCell ref="V20:V21"/>
    <mergeCell ref="W20:W23"/>
    <mergeCell ref="X20:X21"/>
    <mergeCell ref="Y16:Y17"/>
    <mergeCell ref="AD16:AD19"/>
    <mergeCell ref="AE16:AE19"/>
    <mergeCell ref="AF16:AF19"/>
    <mergeCell ref="A16:A19"/>
    <mergeCell ref="N16:Q19"/>
    <mergeCell ref="W16:W19"/>
    <mergeCell ref="D19:E19"/>
    <mergeCell ref="H19:I19"/>
    <mergeCell ref="L19:M19"/>
    <mergeCell ref="V16:V17"/>
    <mergeCell ref="T17:U17"/>
    <mergeCell ref="V18:V19"/>
    <mergeCell ref="T19:U19"/>
    <mergeCell ref="D17:E17"/>
    <mergeCell ref="H17:I17"/>
    <mergeCell ref="L17:M17"/>
    <mergeCell ref="X16:X17"/>
    <mergeCell ref="X18:X19"/>
    <mergeCell ref="AE20:AE23"/>
    <mergeCell ref="AF20:AF23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4" workbookViewId="0">
      <selection activeCell="A4" sqref="A4:A7"/>
    </sheetView>
  </sheetViews>
  <sheetFormatPr defaultRowHeight="15" x14ac:dyDescent="0.25"/>
  <cols>
    <col min="1" max="1" width="18.285156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6" width="3.85546875" customWidth="1"/>
    <col min="17" max="17" width="3.5703125" customWidth="1"/>
    <col min="18" max="18" width="4" customWidth="1"/>
    <col min="19" max="21" width="3.85546875" customWidth="1"/>
    <col min="22" max="22" width="4.140625" customWidth="1"/>
    <col min="23" max="23" width="4.42578125" customWidth="1"/>
    <col min="24" max="24" width="4.140625" customWidth="1"/>
    <col min="25" max="25" width="4.42578125" customWidth="1"/>
    <col min="26" max="27" width="4.7109375" customWidth="1"/>
    <col min="28" max="28" width="9.28515625" customWidth="1"/>
    <col min="29" max="29" width="12" customWidth="1"/>
    <col min="31" max="31" width="9.85546875" customWidth="1"/>
  </cols>
  <sheetData>
    <row r="1" spans="1:33" ht="34.5" customHeight="1" x14ac:dyDescent="0.25">
      <c r="A1" s="372" t="s">
        <v>28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</row>
    <row r="2" spans="1:33" ht="15.75" thickBot="1" x14ac:dyDescent="0.3"/>
    <row r="3" spans="1:33" ht="60.75" customHeight="1" thickTop="1" thickBot="1" x14ac:dyDescent="0.3">
      <c r="A3" s="1" t="s">
        <v>0</v>
      </c>
      <c r="B3" s="373">
        <v>1</v>
      </c>
      <c r="C3" s="374"/>
      <c r="D3" s="374"/>
      <c r="E3" s="375"/>
      <c r="F3" s="373">
        <v>2</v>
      </c>
      <c r="G3" s="374"/>
      <c r="H3" s="374"/>
      <c r="I3" s="375"/>
      <c r="J3" s="373">
        <v>3</v>
      </c>
      <c r="K3" s="374"/>
      <c r="L3" s="374"/>
      <c r="M3" s="375"/>
      <c r="N3" s="373">
        <v>4</v>
      </c>
      <c r="O3" s="374"/>
      <c r="P3" s="374"/>
      <c r="Q3" s="374"/>
      <c r="R3" s="373">
        <v>5</v>
      </c>
      <c r="S3" s="374"/>
      <c r="T3" s="374"/>
      <c r="U3" s="375"/>
      <c r="V3" s="413" t="s">
        <v>1</v>
      </c>
      <c r="W3" s="414"/>
      <c r="X3" s="376" t="s">
        <v>2</v>
      </c>
      <c r="Y3" s="377"/>
      <c r="Z3" s="376" t="s">
        <v>3</v>
      </c>
      <c r="AA3" s="377"/>
      <c r="AB3" s="2" t="s">
        <v>4</v>
      </c>
      <c r="AD3" s="43" t="s">
        <v>6</v>
      </c>
      <c r="AE3" s="44" t="s">
        <v>7</v>
      </c>
      <c r="AF3" s="44" t="s">
        <v>8</v>
      </c>
      <c r="AG3" s="45" t="s">
        <v>9</v>
      </c>
    </row>
    <row r="4" spans="1:33" ht="16.5" customHeight="1" thickTop="1" thickBot="1" x14ac:dyDescent="0.3">
      <c r="A4" s="336" t="s">
        <v>144</v>
      </c>
      <c r="B4" s="416"/>
      <c r="C4" s="417"/>
      <c r="D4" s="417"/>
      <c r="E4" s="418"/>
      <c r="F4" s="29">
        <v>15</v>
      </c>
      <c r="G4" s="30">
        <v>13</v>
      </c>
      <c r="H4" s="31"/>
      <c r="I4" s="40"/>
      <c r="J4" s="29">
        <v>9</v>
      </c>
      <c r="K4" s="32">
        <v>15</v>
      </c>
      <c r="L4" s="31"/>
      <c r="M4" s="41"/>
      <c r="N4" s="29">
        <v>15</v>
      </c>
      <c r="O4" s="32">
        <v>13</v>
      </c>
      <c r="P4" s="31">
        <v>11</v>
      </c>
      <c r="Q4" s="40">
        <v>9</v>
      </c>
      <c r="R4" s="110">
        <v>10</v>
      </c>
      <c r="S4" s="111">
        <v>15</v>
      </c>
      <c r="T4" s="31"/>
      <c r="U4" s="41"/>
      <c r="V4" s="359">
        <f>T5+P5+L5+H5</f>
        <v>6</v>
      </c>
      <c r="W4" s="411">
        <f>V4+V6</f>
        <v>6</v>
      </c>
      <c r="X4" s="344">
        <f>J4+J5+L4+N4+N5+P4+H4+F4+F5+R4+R5+T4</f>
        <v>100</v>
      </c>
      <c r="Y4" s="361">
        <f>K5+K4+M4+O5+O4+U4+I4+G4+G5+Q4+S4+S5</f>
        <v>118</v>
      </c>
      <c r="Z4" s="425">
        <f>X4+X6</f>
        <v>100</v>
      </c>
      <c r="AA4" s="428">
        <f>Y4+Y6</f>
        <v>118</v>
      </c>
      <c r="AB4" s="390" t="s">
        <v>219</v>
      </c>
      <c r="AD4" s="407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4</v>
      </c>
      <c r="AE4" s="33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5</v>
      </c>
      <c r="AF4" s="332">
        <f>AD4/AE4</f>
        <v>0.8</v>
      </c>
      <c r="AG4" s="333">
        <f>Z4/AA4</f>
        <v>0.84745762711864403</v>
      </c>
    </row>
    <row r="5" spans="1:33" ht="15.75" customHeight="1" thickBot="1" x14ac:dyDescent="0.3">
      <c r="A5" s="352"/>
      <c r="B5" s="419"/>
      <c r="C5" s="420"/>
      <c r="D5" s="420"/>
      <c r="E5" s="421"/>
      <c r="F5" s="33">
        <v>15</v>
      </c>
      <c r="G5" s="34">
        <v>8</v>
      </c>
      <c r="H5" s="385">
        <f>IF(AND(F4=0,F5=0),0,1)*0+IF(AND(F4&gt;G4,F5&gt;G5),1,0)*2+IF(AND(F4&lt;G4,F5&lt;G5),1,0)*IF(AND(F4=0,F5=0),0,1)+IF(H4&gt;I4,1,0)*2+IF(H4&lt;I4,1,0)*1</f>
        <v>2</v>
      </c>
      <c r="I5" s="386"/>
      <c r="J5" s="33">
        <v>7</v>
      </c>
      <c r="K5" s="34">
        <v>15</v>
      </c>
      <c r="L5" s="385">
        <f>IF(AND(J4=0,J5=0),0,1)*0+IF(AND(J4&gt;K4,J5&gt;K5),1,0)*2+IF(AND(J4&lt;K4,J5&lt;K5),1,0)*IF(AND(J4=0,J5=0),0,1)+IF(L4&gt;M4,1,0)*2+IF(L4&lt;M4,1,0)*1</f>
        <v>1</v>
      </c>
      <c r="M5" s="386"/>
      <c r="N5" s="33">
        <v>13</v>
      </c>
      <c r="O5" s="34">
        <v>15</v>
      </c>
      <c r="P5" s="385">
        <f>IF(AND(N4=0,N5=0),0,1)*0+IF(AND(N4&gt;O4,N5&gt;O5),1,0)*2+IF(AND(N4&lt;O4,N5&lt;O5),1,0)*IF(AND(N4=0,N5=0),0,1)+IF(P4&gt;Q4,1,0)*2+IF(P4&lt;Q4,1,0)*1</f>
        <v>2</v>
      </c>
      <c r="Q5" s="386"/>
      <c r="R5" s="112">
        <v>5</v>
      </c>
      <c r="S5" s="46">
        <v>15</v>
      </c>
      <c r="T5" s="334">
        <f>IF(AND(R4=0,R5=0),0,1)*0+IF(AND(R4&gt;S4,R5&gt;S5),1,0)*2+IF(AND(R4&lt;S4,R5&lt;S5),1,0)*IF(AND(R4=0,R5=0),0,1)+IF(T4&gt;U4,1,0)*2+IF(T4&lt;U4,1,0)*1</f>
        <v>1</v>
      </c>
      <c r="U5" s="335"/>
      <c r="V5" s="360"/>
      <c r="W5" s="404"/>
      <c r="X5" s="356"/>
      <c r="Y5" s="362"/>
      <c r="Z5" s="426"/>
      <c r="AA5" s="429"/>
      <c r="AB5" s="391"/>
      <c r="AD5" s="407"/>
      <c r="AE5" s="332"/>
      <c r="AF5" s="332"/>
      <c r="AG5" s="333"/>
    </row>
    <row r="6" spans="1:33" ht="16.5" customHeight="1" thickTop="1" thickBot="1" x14ac:dyDescent="0.3">
      <c r="A6" s="352"/>
      <c r="B6" s="419"/>
      <c r="C6" s="420"/>
      <c r="D6" s="420"/>
      <c r="E6" s="421"/>
      <c r="F6" s="258"/>
      <c r="G6" s="259"/>
      <c r="H6" s="260"/>
      <c r="I6" s="40"/>
      <c r="J6" s="258"/>
      <c r="K6" s="259"/>
      <c r="L6" s="260"/>
      <c r="M6" s="41"/>
      <c r="N6" s="258"/>
      <c r="O6" s="259"/>
      <c r="P6" s="260"/>
      <c r="Q6" s="40"/>
      <c r="R6" s="261"/>
      <c r="S6" s="262"/>
      <c r="T6" s="37"/>
      <c r="U6" s="41"/>
      <c r="V6" s="359">
        <f>T7+P7+L7+H7</f>
        <v>0</v>
      </c>
      <c r="W6" s="404"/>
      <c r="X6" s="344">
        <f>J6+J7+L6+N6+N7+P6+H6+F6+F7+T6+R6+R7</f>
        <v>0</v>
      </c>
      <c r="Y6" s="361">
        <f>K7+K6+M6+O7+O6+U6+I6+G6+G7+S6+S7+Q6</f>
        <v>0</v>
      </c>
      <c r="Z6" s="426"/>
      <c r="AA6" s="429"/>
      <c r="AB6" s="391"/>
      <c r="AD6" s="407"/>
      <c r="AE6" s="332"/>
      <c r="AF6" s="332"/>
      <c r="AG6" s="333"/>
    </row>
    <row r="7" spans="1:33" ht="15.75" customHeight="1" thickBot="1" x14ac:dyDescent="0.3">
      <c r="A7" s="415"/>
      <c r="B7" s="422"/>
      <c r="C7" s="423"/>
      <c r="D7" s="423"/>
      <c r="E7" s="424"/>
      <c r="F7" s="40"/>
      <c r="G7" s="263"/>
      <c r="H7" s="385">
        <f>IF(AND(F6=0,F7=0),0,1)*0+IF(AND(F6&gt;G6,F7&gt;G7),1,0)*2+IF(AND(F6&lt;G6,F7&lt;G7),1,0)*IF(AND(F6=0,F7=0),0,1)+IF(H6&gt;I6,1,0)*2+IF(H6&lt;I6,1,0)*1</f>
        <v>0</v>
      </c>
      <c r="I7" s="386"/>
      <c r="J7" s="264"/>
      <c r="K7" s="263"/>
      <c r="L7" s="444">
        <f>IF(AND(J6=0,J7=0),0,1)*0+IF(AND(J6&gt;K6,J7&gt;K7),1,0)*2+IF(AND(J6&lt;K6,J7&lt;K7),1,0)*IF(AND(J6=0,J7=0),0,1)+IF(L6&gt;M6,1,0)*2+IF(L6&lt;M6,1,0)*1</f>
        <v>0</v>
      </c>
      <c r="M7" s="445"/>
      <c r="N7" s="265"/>
      <c r="O7" s="263"/>
      <c r="P7" s="444">
        <f>IF(AND(N6=0,N7=0),0,1)*0+IF(AND(N6&gt;O6,N7&gt;O7),1,0)*2+IF(AND(N6&lt;O6,N7&lt;O7),1,0)*IF(AND(N6=0,N7=0),0,1)+IF(P6&gt;Q6,1,0)*2+IF(P6&lt;Q6,1,0)*1</f>
        <v>0</v>
      </c>
      <c r="Q7" s="445"/>
      <c r="R7" s="266"/>
      <c r="S7" s="267"/>
      <c r="T7" s="409">
        <f>IF(AND(R6=0,R7=0),0,1)*0+IF(AND(R6&gt;S6,R7&gt;S7),1,0)*2+IF(AND(R6&lt;S6,R7&lt;S7),1,0)*IF(AND(R6=0,R7=0),0,1)+IF(T6&gt;U6,1,0)*2+IF(T6&lt;U6,1,0)*1</f>
        <v>0</v>
      </c>
      <c r="U7" s="410"/>
      <c r="V7" s="360"/>
      <c r="W7" s="412"/>
      <c r="X7" s="356"/>
      <c r="Y7" s="362"/>
      <c r="Z7" s="427"/>
      <c r="AA7" s="430"/>
      <c r="AB7" s="408"/>
      <c r="AD7" s="407"/>
      <c r="AE7" s="332"/>
      <c r="AF7" s="332"/>
      <c r="AG7" s="333"/>
    </row>
    <row r="8" spans="1:33" ht="16.5" customHeight="1" thickTop="1" thickBot="1" x14ac:dyDescent="0.3">
      <c r="A8" s="446" t="s">
        <v>145</v>
      </c>
      <c r="B8" s="47">
        <f>G4</f>
        <v>13</v>
      </c>
      <c r="C8" s="48">
        <f>F4</f>
        <v>15</v>
      </c>
      <c r="D8" s="49">
        <f>I4</f>
        <v>0</v>
      </c>
      <c r="E8" s="50">
        <f>H4</f>
        <v>0</v>
      </c>
      <c r="F8" s="431"/>
      <c r="G8" s="432"/>
      <c r="H8" s="432"/>
      <c r="I8" s="433"/>
      <c r="J8" s="51">
        <v>6</v>
      </c>
      <c r="K8" s="52">
        <v>15</v>
      </c>
      <c r="L8" s="117"/>
      <c r="M8" s="54"/>
      <c r="N8" s="118">
        <v>15</v>
      </c>
      <c r="O8" s="119">
        <v>12</v>
      </c>
      <c r="P8" s="117"/>
      <c r="Q8" s="56"/>
      <c r="R8" s="120">
        <v>6</v>
      </c>
      <c r="S8" s="119">
        <v>15</v>
      </c>
      <c r="T8" s="121"/>
      <c r="U8" s="54"/>
      <c r="V8" s="359">
        <f>T9+P9+L9+D9</f>
        <v>5</v>
      </c>
      <c r="W8" s="411">
        <f>V8+V10</f>
        <v>5</v>
      </c>
      <c r="X8" s="344">
        <f>J8+J9+L8+N8+N9+P8+D8+B8+B9+R8+R9+T8</f>
        <v>77</v>
      </c>
      <c r="Y8" s="361">
        <f>K9+K8+M8+O9+O8+U8+E8+C8+C9+S8+S9+Q8</f>
        <v>114</v>
      </c>
      <c r="Z8" s="344">
        <f>X8+X10</f>
        <v>77</v>
      </c>
      <c r="AA8" s="361">
        <f>Y8+Y10</f>
        <v>114</v>
      </c>
      <c r="AB8" s="390" t="s">
        <v>220</v>
      </c>
      <c r="AD8" s="407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2</v>
      </c>
      <c r="AE8" s="33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6</v>
      </c>
      <c r="AF8" s="332">
        <f t="shared" ref="AF8" si="0">AD8/AE8</f>
        <v>0.33333333333333331</v>
      </c>
      <c r="AG8" s="333">
        <f t="shared" ref="AG8" si="1">Z8/AA8</f>
        <v>0.67543859649122806</v>
      </c>
    </row>
    <row r="9" spans="1:33" ht="15.75" customHeight="1" thickTop="1" thickBot="1" x14ac:dyDescent="0.3">
      <c r="A9" s="446"/>
      <c r="B9" s="60">
        <f>G5</f>
        <v>8</v>
      </c>
      <c r="C9" s="61">
        <f>F5</f>
        <v>15</v>
      </c>
      <c r="D9" s="334">
        <f>IF(AND(B8=0,B9=0),0,1)*0+IF(AND(B8&gt;C8,B9&gt;C9),1,0)*2+IF(AND(B8&lt;C8,B9&lt;C9),1,0)*IF(AND(B8=0,B9=0),0,1)+IF(D8&gt;E8,1,0)*2+IF(D8&lt;E8,1,0)*1</f>
        <v>1</v>
      </c>
      <c r="E9" s="335"/>
      <c r="F9" s="440"/>
      <c r="G9" s="398"/>
      <c r="H9" s="398"/>
      <c r="I9" s="399"/>
      <c r="J9" s="62">
        <v>10</v>
      </c>
      <c r="K9" s="63">
        <v>15</v>
      </c>
      <c r="L9" s="385">
        <f>IF(AND(J8=0,J9=0),0,1)*0+IF(AND(J8&gt;K8,J9&gt;K9),1,0)*2+IF(AND(J8&lt;K8,J9&lt;K9),1,0)*IF(AND(J8=0,J9=0),0,1)+IF(L8&gt;M8,1,0)*2+IF(L8&lt;M8,1,0)*1</f>
        <v>1</v>
      </c>
      <c r="M9" s="386"/>
      <c r="N9" s="62">
        <v>15</v>
      </c>
      <c r="O9" s="63">
        <v>12</v>
      </c>
      <c r="P9" s="385">
        <f>IF(AND(N8=0,N9=0),0,1)*0+IF(AND(N8&gt;O8,N9&gt;O9),1,0)*2+IF(AND(N8&lt;O8,N9&lt;O9),1,0)*IF(AND(N8=0,N9=0),0,1)+IF(P8&gt;Q8,1,0)*2+IF(P8&lt;Q8,1,0)*1</f>
        <v>2</v>
      </c>
      <c r="Q9" s="386"/>
      <c r="R9" s="64">
        <v>4</v>
      </c>
      <c r="S9" s="63">
        <v>15</v>
      </c>
      <c r="T9" s="334">
        <f>IF(AND(R8=0,R9=0),0,1)*0+IF(AND(R8&gt;S8,R9&gt;S9),1,0)*2+IF(AND(R8&lt;S8,R9&lt;S9),1,0)*IF(AND(R8=0,R9=0),0,1)+IF(T8&gt;U8,1,0)*2+IF(T8&lt;U8,1,0)*1</f>
        <v>1</v>
      </c>
      <c r="U9" s="335"/>
      <c r="V9" s="360"/>
      <c r="W9" s="404"/>
      <c r="X9" s="356"/>
      <c r="Y9" s="362"/>
      <c r="Z9" s="388"/>
      <c r="AA9" s="389"/>
      <c r="AB9" s="391"/>
      <c r="AD9" s="407"/>
      <c r="AE9" s="332"/>
      <c r="AF9" s="332"/>
      <c r="AG9" s="333"/>
    </row>
    <row r="10" spans="1:33" ht="16.5" customHeight="1" thickTop="1" thickBot="1" x14ac:dyDescent="0.3">
      <c r="A10" s="446"/>
      <c r="B10" s="66">
        <f>G6</f>
        <v>0</v>
      </c>
      <c r="C10" s="67">
        <f>F6</f>
        <v>0</v>
      </c>
      <c r="D10" s="68">
        <f>I6</f>
        <v>0</v>
      </c>
      <c r="E10" s="69">
        <f>H6</f>
        <v>0</v>
      </c>
      <c r="F10" s="440"/>
      <c r="G10" s="398"/>
      <c r="H10" s="398"/>
      <c r="I10" s="399"/>
      <c r="J10" s="70"/>
      <c r="K10" s="71"/>
      <c r="L10" s="268"/>
      <c r="M10" s="54"/>
      <c r="N10" s="70"/>
      <c r="O10" s="71"/>
      <c r="P10" s="268"/>
      <c r="Q10" s="56"/>
      <c r="R10" s="73"/>
      <c r="S10" s="71"/>
      <c r="T10" s="56"/>
      <c r="U10" s="59"/>
      <c r="V10" s="359">
        <f>P11+L11+D11+T11</f>
        <v>0</v>
      </c>
      <c r="W10" s="404"/>
      <c r="X10" s="344">
        <f>J10+J11+L10+N10+N11+P10+D10+B10+B11+R10+R11+T10</f>
        <v>0</v>
      </c>
      <c r="Y10" s="361">
        <f>K11+K10+M10+O11+O10+U10+E10+C10+C11+S10+S11+Q10</f>
        <v>0</v>
      </c>
      <c r="Z10" s="388"/>
      <c r="AA10" s="389"/>
      <c r="AB10" s="391"/>
      <c r="AD10" s="407"/>
      <c r="AE10" s="332"/>
      <c r="AF10" s="332"/>
      <c r="AG10" s="333"/>
    </row>
    <row r="11" spans="1:33" ht="15.75" customHeight="1" thickTop="1" thickBot="1" x14ac:dyDescent="0.3">
      <c r="A11" s="446"/>
      <c r="B11" s="74">
        <f>G7</f>
        <v>0</v>
      </c>
      <c r="C11" s="75">
        <f>F7</f>
        <v>0</v>
      </c>
      <c r="D11" s="334">
        <f>IF(AND(B10=0,B11=0),0,1)*0+IF(AND(B10&gt;C10,B11&gt;C11),1,0)*2+IF(AND(B10&lt;C10,B11&lt;C11),1,0)*IF(AND(B10=0,B11=0),0,1)+IF(D10&gt;E10,1,0)*2+IF(D10&lt;E10,1,0)*1</f>
        <v>0</v>
      </c>
      <c r="E11" s="335"/>
      <c r="F11" s="441"/>
      <c r="G11" s="442"/>
      <c r="H11" s="442"/>
      <c r="I11" s="443"/>
      <c r="J11" s="269"/>
      <c r="K11" s="270"/>
      <c r="L11" s="385">
        <f>IF(AND(J10=0,J11=0),0,1)*0+IF(AND(J10&gt;K10,J11&gt;K11),1,0)*2+IF(AND(J10&lt;K10,J11&lt;K11),1,0)*IF(AND(J10=0,J11=0),0,1)+IF(L10&gt;M10,1,0)*2+IF(L10&lt;M10,1,0)*1</f>
        <v>0</v>
      </c>
      <c r="M11" s="386"/>
      <c r="N11" s="269"/>
      <c r="O11" s="270"/>
      <c r="P11" s="444">
        <f>IF(AND(N10=0,N11=0),0,1)*0+IF(AND(N10&gt;O10,N11&gt;O11),1,0)*2+IF(AND(N10&lt;O10,N11&lt;O11),1,0)*IF(AND(N10=0,N11=0),0,1)+IF(P10&gt;Q10,1,0)*2+IF(P10&lt;Q10,1,0)*1</f>
        <v>0</v>
      </c>
      <c r="Q11" s="445"/>
      <c r="R11" s="271"/>
      <c r="S11" s="270"/>
      <c r="T11" s="409">
        <f>IF(AND(R10=0,R11=0),0,1)*0+IF(AND(R10&gt;S10,R11&gt;S11),1,0)*2+IF(AND(R10&lt;S10,R11&lt;S11),1,0)*IF(AND(R10=0,R11=0),0,1)+IF(T10&gt;U10,1,0)*2+IF(T10&lt;U10,1,0)*1</f>
        <v>0</v>
      </c>
      <c r="U11" s="410"/>
      <c r="V11" s="360"/>
      <c r="W11" s="412"/>
      <c r="X11" s="356"/>
      <c r="Y11" s="362"/>
      <c r="Z11" s="406"/>
      <c r="AA11" s="396"/>
      <c r="AB11" s="408"/>
      <c r="AD11" s="407"/>
      <c r="AE11" s="332"/>
      <c r="AF11" s="332"/>
      <c r="AG11" s="333"/>
    </row>
    <row r="12" spans="1:33" ht="16.5" customHeight="1" thickTop="1" thickBot="1" x14ac:dyDescent="0.3">
      <c r="A12" s="336" t="s">
        <v>146</v>
      </c>
      <c r="B12" s="55">
        <f>K4</f>
        <v>15</v>
      </c>
      <c r="C12" s="52">
        <f>J4</f>
        <v>9</v>
      </c>
      <c r="D12" s="53">
        <f>M4</f>
        <v>0</v>
      </c>
      <c r="E12" s="54">
        <f>L4</f>
        <v>0</v>
      </c>
      <c r="F12" s="79">
        <f>K8</f>
        <v>15</v>
      </c>
      <c r="G12" s="80">
        <f>J8</f>
        <v>6</v>
      </c>
      <c r="H12" s="57">
        <f>M8</f>
        <v>0</v>
      </c>
      <c r="I12" s="56">
        <f>L8</f>
        <v>0</v>
      </c>
      <c r="J12" s="431"/>
      <c r="K12" s="432"/>
      <c r="L12" s="432"/>
      <c r="M12" s="433"/>
      <c r="N12" s="55">
        <v>15</v>
      </c>
      <c r="O12" s="52">
        <v>4</v>
      </c>
      <c r="P12" s="117"/>
      <c r="Q12" s="56"/>
      <c r="R12" s="120">
        <v>15</v>
      </c>
      <c r="S12" s="119">
        <v>8</v>
      </c>
      <c r="T12" s="56"/>
      <c r="U12" s="122"/>
      <c r="V12" s="359">
        <f>P13+H13+D13+T13</f>
        <v>8</v>
      </c>
      <c r="W12" s="411">
        <f>V12+V14</f>
        <v>8</v>
      </c>
      <c r="X12" s="344">
        <f>H12+F12+F13+D12+B12+B13+N12+N13+P12+R12+R13+T12</f>
        <v>121</v>
      </c>
      <c r="Y12" s="361">
        <f>I12+G12+G13+E12+C12+C13+O13+O12+U12+S12+S13+Q12</f>
        <v>63</v>
      </c>
      <c r="Z12" s="344">
        <f>X12+X14</f>
        <v>121</v>
      </c>
      <c r="AA12" s="361">
        <f>Y12+Y14</f>
        <v>63</v>
      </c>
      <c r="AB12" s="390" t="s">
        <v>217</v>
      </c>
      <c r="AD12" s="407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8</v>
      </c>
      <c r="AE12" s="33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332" t="e">
        <f t="shared" ref="AF12" si="2">AD12/AE12</f>
        <v>#DIV/0!</v>
      </c>
      <c r="AG12" s="333">
        <f t="shared" ref="AG12" si="3">Z12/AA12</f>
        <v>1.9206349206349207</v>
      </c>
    </row>
    <row r="13" spans="1:33" ht="15.75" customHeight="1" thickBot="1" x14ac:dyDescent="0.3">
      <c r="A13" s="352"/>
      <c r="B13" s="62">
        <f>K5</f>
        <v>15</v>
      </c>
      <c r="C13" s="63">
        <f>J5</f>
        <v>7</v>
      </c>
      <c r="D13" s="334">
        <f>IF(AND(B12=0,B13=0),0,1)*0+IF(AND(B12&gt;C12,B13&gt;C13),1,0)*2+IF(AND(B12&lt;C12,B13&lt;C13),1,0)*IF(AND(B12=0,B13=0),0,1)+IF(D12&gt;E12,1,0)*2+IF(D12&lt;E12,1,0)*1</f>
        <v>2</v>
      </c>
      <c r="E13" s="335"/>
      <c r="F13" s="82">
        <f>K9</f>
        <v>15</v>
      </c>
      <c r="G13" s="65">
        <f>J9</f>
        <v>10</v>
      </c>
      <c r="H13" s="385">
        <f>IF(AND(F12=0,F13=0),0,1)*0+IF(AND(F12&gt;G12,F13&gt;G13),1,0)*2+IF(AND(F12&lt;G12,F13&lt;G13),1,0)*IF(AND(F12=0,F13=0),0,1)+IF(H12&gt;I12,1,0)*2+IF(H12&lt;I12,1,0)*1</f>
        <v>2</v>
      </c>
      <c r="I13" s="386"/>
      <c r="J13" s="440"/>
      <c r="K13" s="398"/>
      <c r="L13" s="398"/>
      <c r="M13" s="399"/>
      <c r="N13" s="62">
        <v>15</v>
      </c>
      <c r="O13" s="63">
        <v>5</v>
      </c>
      <c r="P13" s="385">
        <f>IF(AND(N12=0,N13=0),0,1)*0+IF(AND(N12&gt;O12,N13&gt;O13),1,0)*2+IF(AND(N12&lt;O12,N13&lt;O13),1,0)*IF(AND(N12=0,N13=0),0,1)+IF(P12&gt;Q12,1,0)*2+IF(P12&lt;Q12,1,0)*1</f>
        <v>2</v>
      </c>
      <c r="Q13" s="386"/>
      <c r="R13" s="64">
        <v>16</v>
      </c>
      <c r="S13" s="63">
        <v>14</v>
      </c>
      <c r="T13" s="334">
        <f>IF(AND(R12=0,R13=0),0,1)*0+IF(AND(R12&gt;S12,R13&gt;S13),1,0)*2+IF(AND(R12&lt;S12,R13&lt;S13),1,0)*IF(AND(R12=0,R13=0),0,1)+IF(T12&gt;U12,1,0)*2+IF(T12&lt;U12,1,0)*1</f>
        <v>2</v>
      </c>
      <c r="U13" s="335"/>
      <c r="V13" s="360"/>
      <c r="W13" s="404"/>
      <c r="X13" s="356"/>
      <c r="Y13" s="362"/>
      <c r="Z13" s="388"/>
      <c r="AA13" s="389"/>
      <c r="AB13" s="391"/>
      <c r="AD13" s="407"/>
      <c r="AE13" s="332"/>
      <c r="AF13" s="332"/>
      <c r="AG13" s="333"/>
    </row>
    <row r="14" spans="1:33" ht="16.5" customHeight="1" thickTop="1" thickBot="1" x14ac:dyDescent="0.3">
      <c r="A14" s="352"/>
      <c r="B14" s="70">
        <f>K6</f>
        <v>0</v>
      </c>
      <c r="C14" s="71">
        <f>J6</f>
        <v>0</v>
      </c>
      <c r="D14" s="72">
        <f>M6</f>
        <v>0</v>
      </c>
      <c r="E14" s="54">
        <f>L6</f>
        <v>0</v>
      </c>
      <c r="F14" s="58">
        <f>K10</f>
        <v>0</v>
      </c>
      <c r="G14" s="83">
        <f>J10</f>
        <v>0</v>
      </c>
      <c r="H14" s="272">
        <f>M10</f>
        <v>0</v>
      </c>
      <c r="I14" s="56">
        <f>L10</f>
        <v>0</v>
      </c>
      <c r="J14" s="440"/>
      <c r="K14" s="398"/>
      <c r="L14" s="398"/>
      <c r="M14" s="399"/>
      <c r="N14" s="70"/>
      <c r="O14" s="71"/>
      <c r="P14" s="268"/>
      <c r="Q14" s="56"/>
      <c r="R14" s="73"/>
      <c r="S14" s="71"/>
      <c r="T14" s="56"/>
      <c r="U14" s="59"/>
      <c r="V14" s="359">
        <f>P15+H15+D15+T15</f>
        <v>0</v>
      </c>
      <c r="W14" s="404"/>
      <c r="X14" s="344">
        <f>H14+F14+F15+D14+B14+B15+N14+N15+P14+R14+R15+T14</f>
        <v>0</v>
      </c>
      <c r="Y14" s="361">
        <f>I14+G14+G15+E14+C14+C15+O15+O14+U14+S14+S15+Q14</f>
        <v>0</v>
      </c>
      <c r="Z14" s="388"/>
      <c r="AA14" s="389"/>
      <c r="AB14" s="391"/>
      <c r="AD14" s="407"/>
      <c r="AE14" s="332"/>
      <c r="AF14" s="332"/>
      <c r="AG14" s="333"/>
    </row>
    <row r="15" spans="1:33" ht="15.75" customHeight="1" thickBot="1" x14ac:dyDescent="0.3">
      <c r="A15" s="415"/>
      <c r="B15" s="76">
        <f>K7</f>
        <v>0</v>
      </c>
      <c r="C15" s="77">
        <f>J7</f>
        <v>0</v>
      </c>
      <c r="D15" s="334">
        <f>IF(AND(B14=0,B15=0),0,1)*0+IF(AND(B14&gt;C14,B15&gt;C15),1,0)*2+IF(AND(B14&lt;C14,B15&lt;C15),1,0)*IF(AND(B14=0,B15=0),0,1)+IF(D14&gt;E14,1,0)*2+IF(D14&lt;E14,1,0)*1</f>
        <v>0</v>
      </c>
      <c r="E15" s="335"/>
      <c r="F15" s="270">
        <f>K11</f>
        <v>0</v>
      </c>
      <c r="G15" s="273">
        <f>J11</f>
        <v>0</v>
      </c>
      <c r="H15" s="385">
        <f>IF(AND(F14=0,F15=0),0,1)*0+IF(AND(F14&gt;G14,F15&gt;G15),1,0)*2+IF(AND(F14&lt;G14,F15&lt;G15),1,0)*IF(AND(F14=0,F15=0),0,1)+IF(H14&gt;I14,1,0)*2+IF(H14&lt;I14,1,0)*1</f>
        <v>0</v>
      </c>
      <c r="I15" s="386"/>
      <c r="J15" s="441"/>
      <c r="K15" s="442"/>
      <c r="L15" s="442"/>
      <c r="M15" s="443"/>
      <c r="N15" s="269"/>
      <c r="O15" s="270"/>
      <c r="P15" s="385">
        <f>IF(AND(N14=0,N15=0),0,1)*0+IF(AND(N14&gt;O14,N15&gt;O15),1,0)*2+IF(AND(N14&lt;O14,N15&lt;O15),1,0)*IF(AND(N14=0,N15=0),0,1)+IF(P14&gt;Q14,1,0)*2+IF(P14&lt;Q14,1,0)*1</f>
        <v>0</v>
      </c>
      <c r="Q15" s="386"/>
      <c r="R15" s="271"/>
      <c r="S15" s="270"/>
      <c r="T15" s="334">
        <f>IF(AND(R14=0,R15=0),0,1)*0+IF(AND(R14&gt;S14,R15&gt;S15),1,0)*2+IF(AND(R14&lt;S14,R15&lt;S15),1,0)*IF(AND(R14=0,R15=0),0,1)+IF(T14&gt;U14,1,0)*2+IF(T14&lt;U14,1,0)*1</f>
        <v>0</v>
      </c>
      <c r="U15" s="335"/>
      <c r="V15" s="360"/>
      <c r="W15" s="412"/>
      <c r="X15" s="356"/>
      <c r="Y15" s="362"/>
      <c r="Z15" s="406"/>
      <c r="AA15" s="396"/>
      <c r="AB15" s="408"/>
      <c r="AD15" s="407"/>
      <c r="AE15" s="332"/>
      <c r="AF15" s="332"/>
      <c r="AG15" s="333"/>
    </row>
    <row r="16" spans="1:33" ht="16.5" customHeight="1" thickTop="1" thickBot="1" x14ac:dyDescent="0.3">
      <c r="A16" s="336" t="s">
        <v>147</v>
      </c>
      <c r="B16" s="55">
        <f>O4</f>
        <v>13</v>
      </c>
      <c r="C16" s="52">
        <f>N4</f>
        <v>15</v>
      </c>
      <c r="D16" s="53">
        <f>Q4</f>
        <v>9</v>
      </c>
      <c r="E16" s="86">
        <f>P4</f>
        <v>11</v>
      </c>
      <c r="F16" s="79">
        <f>O8</f>
        <v>12</v>
      </c>
      <c r="G16" s="80">
        <f>N8</f>
        <v>15</v>
      </c>
      <c r="H16" s="57">
        <f>Q8</f>
        <v>0</v>
      </c>
      <c r="I16" s="81">
        <f>P8</f>
        <v>0</v>
      </c>
      <c r="J16" s="55">
        <f>O12</f>
        <v>4</v>
      </c>
      <c r="K16" s="52">
        <f>N12</f>
        <v>15</v>
      </c>
      <c r="L16" s="53">
        <f>Q12</f>
        <v>0</v>
      </c>
      <c r="M16" s="86">
        <f>P12</f>
        <v>0</v>
      </c>
      <c r="N16" s="431"/>
      <c r="O16" s="432"/>
      <c r="P16" s="432"/>
      <c r="Q16" s="433"/>
      <c r="R16" s="87">
        <v>11</v>
      </c>
      <c r="S16" s="88">
        <v>15</v>
      </c>
      <c r="T16" s="89"/>
      <c r="U16" s="90"/>
      <c r="V16" s="359">
        <f>H17+D17+L17+T17</f>
        <v>4</v>
      </c>
      <c r="W16" s="411">
        <f>V16+V18</f>
        <v>4</v>
      </c>
      <c r="X16" s="344">
        <f>J16+J17+L16+B16+B17+D16+F16+F17+H16+R16+R17+T16</f>
        <v>86</v>
      </c>
      <c r="Y16" s="361">
        <f>K17+K16+M16+C17+C16+E16+I16+G16+G17+S16+S17+U16</f>
        <v>129</v>
      </c>
      <c r="Z16" s="344">
        <f>X16+X18</f>
        <v>86</v>
      </c>
      <c r="AA16" s="361">
        <f>Y16+Y18</f>
        <v>129</v>
      </c>
      <c r="AB16" s="390" t="s">
        <v>221</v>
      </c>
      <c r="AD16" s="407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1</v>
      </c>
      <c r="AE16" s="33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8</v>
      </c>
      <c r="AF16" s="332">
        <f t="shared" ref="AF16" si="4">AD16/AE16</f>
        <v>0.125</v>
      </c>
      <c r="AG16" s="333">
        <f t="shared" ref="AG16" si="5">Z16/AA16</f>
        <v>0.66666666666666663</v>
      </c>
    </row>
    <row r="17" spans="1:33" ht="15.75" customHeight="1" thickBot="1" x14ac:dyDescent="0.3">
      <c r="A17" s="352"/>
      <c r="B17" s="62">
        <f>O5</f>
        <v>15</v>
      </c>
      <c r="C17" s="63">
        <f>N5</f>
        <v>13</v>
      </c>
      <c r="D17" s="334">
        <f>IF(AND(B16=0,B17=0),0,1)*0+IF(AND(B16&gt;C16,B17&gt;C17),1,0)*2+IF(AND(B16&lt;C16,B17&lt;C17),1,0)*IF(AND(B16=0,B17=0),0,1)+IF(D16&gt;E16,1,0)*2+IF(D16&lt;E16,1,0)*1</f>
        <v>1</v>
      </c>
      <c r="E17" s="335"/>
      <c r="F17" s="63">
        <f>O9</f>
        <v>12</v>
      </c>
      <c r="G17" s="65">
        <f>N9</f>
        <v>15</v>
      </c>
      <c r="H17" s="385">
        <f>IF(AND(F16=0,F17=0),0,1)*0+IF(AND(F16&gt;G16,F17&gt;G17),1,0)*2+IF(AND(F16&lt;G16,F17&lt;G17),1,0)*IF(AND(F16=0,F17=0),0,1)+IF(H16&gt;I16,1,0)*2+IF(H16&lt;I16,1,0)*1</f>
        <v>1</v>
      </c>
      <c r="I17" s="386"/>
      <c r="J17" s="62">
        <f>O13</f>
        <v>5</v>
      </c>
      <c r="K17" s="63">
        <f>N13</f>
        <v>15</v>
      </c>
      <c r="L17" s="385">
        <f>IF(AND(J16=0,J17=0),0,1)*0+IF(AND(J16&gt;K16,J17&gt;K17),1,0)*2+IF(AND(J16&lt;K16,J17&lt;K17),1,0)*IF(AND(J16=0,J17=0),0,1)+IF(L16&gt;M16,1,0)*2+IF(L16&lt;M16,1,0)*1</f>
        <v>1</v>
      </c>
      <c r="M17" s="386"/>
      <c r="N17" s="440"/>
      <c r="O17" s="398"/>
      <c r="P17" s="398"/>
      <c r="Q17" s="399"/>
      <c r="R17" s="91">
        <v>5</v>
      </c>
      <c r="S17" s="92">
        <v>15</v>
      </c>
      <c r="T17" s="334">
        <f>IF(AND(R16=0,R17=0),0,1)*0+IF(AND(R16&gt;S16,R17&gt;S17),1,0)*2+IF(AND(R16&lt;S16,R17&lt;S17),1,0)*IF(AND(R16=0,R17=0),0,1)+IF(T16&gt;U16,1,0)*2+IF(T16&lt;U16,1,0)*1</f>
        <v>1</v>
      </c>
      <c r="U17" s="335"/>
      <c r="V17" s="360"/>
      <c r="W17" s="404"/>
      <c r="X17" s="356"/>
      <c r="Y17" s="362"/>
      <c r="Z17" s="388"/>
      <c r="AA17" s="389"/>
      <c r="AB17" s="391"/>
      <c r="AD17" s="407"/>
      <c r="AE17" s="332"/>
      <c r="AF17" s="332"/>
      <c r="AG17" s="333"/>
    </row>
    <row r="18" spans="1:33" ht="16.5" customHeight="1" thickTop="1" thickBot="1" x14ac:dyDescent="0.3">
      <c r="A18" s="352"/>
      <c r="B18" s="70">
        <f>O6</f>
        <v>0</v>
      </c>
      <c r="C18" s="71">
        <f>N6</f>
        <v>0</v>
      </c>
      <c r="D18" s="93">
        <f>Q6</f>
        <v>0</v>
      </c>
      <c r="E18" s="54">
        <f>P6</f>
        <v>0</v>
      </c>
      <c r="F18" s="58">
        <f>O10</f>
        <v>0</v>
      </c>
      <c r="G18" s="83">
        <f>N10</f>
        <v>0</v>
      </c>
      <c r="H18" s="94">
        <f>Q10</f>
        <v>0</v>
      </c>
      <c r="I18" s="56">
        <f>P10</f>
        <v>0</v>
      </c>
      <c r="J18" s="70">
        <f>O14</f>
        <v>0</v>
      </c>
      <c r="K18" s="71">
        <f>N14</f>
        <v>0</v>
      </c>
      <c r="L18" s="93">
        <f>Q14</f>
        <v>0</v>
      </c>
      <c r="M18" s="54">
        <f>P14</f>
        <v>0</v>
      </c>
      <c r="N18" s="440"/>
      <c r="O18" s="398"/>
      <c r="P18" s="398"/>
      <c r="Q18" s="399"/>
      <c r="R18" s="95"/>
      <c r="S18" s="96"/>
      <c r="T18" s="97"/>
      <c r="U18" s="98"/>
      <c r="V18" s="359">
        <f>D19+H19+L19+T19</f>
        <v>0</v>
      </c>
      <c r="W18" s="404"/>
      <c r="X18" s="344">
        <f>F19+J19+R18+R19+T18+J18+L18+B18+D18+F18+H18+B19</f>
        <v>0</v>
      </c>
      <c r="Y18" s="361">
        <f>K18+M18+C18+E18+I18+G18+C19+G19+K19+S18+S19+U18</f>
        <v>0</v>
      </c>
      <c r="Z18" s="388"/>
      <c r="AA18" s="389"/>
      <c r="AB18" s="391"/>
      <c r="AD18" s="407"/>
      <c r="AE18" s="332"/>
      <c r="AF18" s="332"/>
      <c r="AG18" s="333"/>
    </row>
    <row r="19" spans="1:33" ht="15.75" customHeight="1" thickBot="1" x14ac:dyDescent="0.3">
      <c r="A19" s="415"/>
      <c r="B19" s="76">
        <f>O7</f>
        <v>0</v>
      </c>
      <c r="C19" s="77">
        <f>N7</f>
        <v>0</v>
      </c>
      <c r="D19" s="334">
        <f>IF(AND(B18=0,B19=0),0,1)*0+IF(AND(B18&gt;C18,B19&gt;C19),1,0)*2+IF(AND(B18&lt;C18,B19&lt;C19),1,0)*IF(AND(B18=0,B19=0),0,1)+IF(D18&gt;E18,1,0)*2+IF(D18&lt;E18,1,0)*1</f>
        <v>0</v>
      </c>
      <c r="E19" s="335"/>
      <c r="F19" s="270">
        <f>O11</f>
        <v>0</v>
      </c>
      <c r="G19" s="273">
        <f>N11</f>
        <v>0</v>
      </c>
      <c r="H19" s="444">
        <f>IF(AND(F18=0,F19=0),0,1)*0+IF(AND(F18&gt;G18,F19&gt;G19),1,0)*2+IF(AND(F18&lt;G18,F19&lt;G19),1,0)*IF(AND(F18=0,F19=0),0,1)+IF(H18&gt;I18,1,0)*2+IF(H18&lt;I18,1,0)*1</f>
        <v>0</v>
      </c>
      <c r="I19" s="445"/>
      <c r="J19" s="269">
        <f>O15</f>
        <v>0</v>
      </c>
      <c r="K19" s="270">
        <f>N15</f>
        <v>0</v>
      </c>
      <c r="L19" s="444">
        <f>IF(AND(J18=0,J19=0),0,1)*0+IF(AND(J18&gt;K18,J19&gt;K19),1,0)*2+IF(AND(J18&lt;K18,J19&lt;K19),1,0)*IF(AND(J18=0,J19=0),0,1)+IF(L18&gt;M18,1,0)*2+IF(L18&lt;M18,1,0)*1</f>
        <v>0</v>
      </c>
      <c r="M19" s="445"/>
      <c r="N19" s="441"/>
      <c r="O19" s="442"/>
      <c r="P19" s="442"/>
      <c r="Q19" s="443"/>
      <c r="R19" s="274"/>
      <c r="S19" s="275"/>
      <c r="T19" s="334">
        <f>IF(AND(R18=0,R19=0),0,1)*0+IF(AND(R18&gt;S18,R19&gt;S19),1,0)*2+IF(AND(R18&lt;S18,R19&lt;S19),1,0)*IF(AND(R18=0,R19=0),0,1)+IF(T18&gt;U18,1,0)*2+IF(T18&lt;U18,1,0)*1</f>
        <v>0</v>
      </c>
      <c r="U19" s="335"/>
      <c r="V19" s="403"/>
      <c r="W19" s="412"/>
      <c r="X19" s="406"/>
      <c r="Y19" s="396"/>
      <c r="Z19" s="406"/>
      <c r="AA19" s="396"/>
      <c r="AB19" s="408"/>
      <c r="AD19" s="407"/>
      <c r="AE19" s="332"/>
      <c r="AF19" s="332"/>
      <c r="AG19" s="333"/>
    </row>
    <row r="20" spans="1:33" ht="16.5" customHeight="1" thickTop="1" thickBot="1" x14ac:dyDescent="0.3">
      <c r="A20" s="336" t="s">
        <v>148</v>
      </c>
      <c r="B20" s="55">
        <f>S4</f>
        <v>15</v>
      </c>
      <c r="C20" s="101">
        <f>R4</f>
        <v>10</v>
      </c>
      <c r="D20" s="57">
        <f>U4</f>
        <v>0</v>
      </c>
      <c r="E20" s="86">
        <f>T4</f>
        <v>0</v>
      </c>
      <c r="F20" s="79">
        <f>S8</f>
        <v>15</v>
      </c>
      <c r="G20" s="80">
        <f>R8</f>
        <v>6</v>
      </c>
      <c r="H20" s="121">
        <f>U8</f>
        <v>0</v>
      </c>
      <c r="I20" s="56">
        <f>T8</f>
        <v>0</v>
      </c>
      <c r="J20" s="118">
        <f>S12</f>
        <v>8</v>
      </c>
      <c r="K20" s="123">
        <f>R12</f>
        <v>15</v>
      </c>
      <c r="L20" s="121">
        <f>U12</f>
        <v>0</v>
      </c>
      <c r="M20" s="54">
        <f>T12</f>
        <v>0</v>
      </c>
      <c r="N20" s="87">
        <f>S16</f>
        <v>15</v>
      </c>
      <c r="O20" s="102">
        <f>R16</f>
        <v>11</v>
      </c>
      <c r="P20" s="49">
        <f>U16</f>
        <v>0</v>
      </c>
      <c r="Q20" s="69">
        <f>T16</f>
        <v>0</v>
      </c>
      <c r="R20" s="397"/>
      <c r="S20" s="398"/>
      <c r="T20" s="398"/>
      <c r="U20" s="399"/>
      <c r="V20" s="359">
        <f>P21+L21+H21+D21</f>
        <v>7</v>
      </c>
      <c r="W20" s="404">
        <f>V20+V22</f>
        <v>7</v>
      </c>
      <c r="X20" s="344">
        <f>P20+N20+N21+L20+J20+J21+H20+F20+F21+D20+B20+B21</f>
        <v>112</v>
      </c>
      <c r="Y20" s="361">
        <f>Q20+O20+O21+M20+K20+K21+I20+G20+G21+E20+C20+C21</f>
        <v>72</v>
      </c>
      <c r="Z20" s="388">
        <f>X20+X22</f>
        <v>112</v>
      </c>
      <c r="AA20" s="389">
        <f>Y20+Y22</f>
        <v>72</v>
      </c>
      <c r="AB20" s="390" t="s">
        <v>218</v>
      </c>
      <c r="AD20" s="393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6</v>
      </c>
      <c r="AE20" s="332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2</v>
      </c>
      <c r="AF20" s="332">
        <f t="shared" ref="AF20" si="6">AD20/AE20</f>
        <v>3</v>
      </c>
      <c r="AG20" s="333">
        <f t="shared" ref="AG20" si="7">Z20/AA20</f>
        <v>1.5555555555555556</v>
      </c>
    </row>
    <row r="21" spans="1:33" ht="15.75" customHeight="1" thickBot="1" x14ac:dyDescent="0.3">
      <c r="A21" s="352"/>
      <c r="B21" s="62">
        <f>S5</f>
        <v>15</v>
      </c>
      <c r="C21" s="63">
        <f>R5</f>
        <v>5</v>
      </c>
      <c r="D21" s="334">
        <f>IF(AND(B20=0,B21=0),0,1)*0+IF(AND(B20&gt;C20,B21&gt;C21),1,0)*2+IF(AND(B20&lt;C20,B21&lt;C21),1,0)*IF(AND(B20=0,B21=0),0,1)+IF(D20&gt;E20,1,0)*2+IF(D20&lt;E20,1,0)*1</f>
        <v>2</v>
      </c>
      <c r="E21" s="335"/>
      <c r="F21" s="63">
        <f>S9</f>
        <v>15</v>
      </c>
      <c r="G21" s="65">
        <f>R9</f>
        <v>4</v>
      </c>
      <c r="H21" s="334">
        <f>IF(AND(F20=0,F21=0),0,1)*0+IF(AND(F20&gt;G20,F21&gt;G21),1,0)*2+IF(AND(F20&lt;G20,F21&lt;G21),1,0)*IF(AND(F20=0,F21=0),0,1)+IF(H20&gt;I20,1,0)*2+IF(H20&lt;I20,1,0)*1</f>
        <v>2</v>
      </c>
      <c r="I21" s="335"/>
      <c r="J21" s="62">
        <f>S13</f>
        <v>14</v>
      </c>
      <c r="K21" s="63">
        <f>R13</f>
        <v>16</v>
      </c>
      <c r="L21" s="334">
        <f>IF(AND(J20=0,J21=0),0,1)*0+IF(AND(J20&gt;K20,J21&gt;K21),1,0)*2+IF(AND(J20&lt;K20,J21&lt;K21),1,0)*IF(AND(J20=0,J21=0),0,1)+IF(L20&gt;M20,1,0)*2+IF(L20&lt;M20,1,0)*1</f>
        <v>1</v>
      </c>
      <c r="M21" s="335"/>
      <c r="N21" s="91">
        <f>S17</f>
        <v>15</v>
      </c>
      <c r="O21" s="92">
        <f>R17</f>
        <v>5</v>
      </c>
      <c r="P21" s="334">
        <f>IF(AND(N20=0,N21=0),0,1)*0+IF(AND(N20&gt;O20,N21&gt;O21),1,0)*2+IF(AND(N20&lt;O20,N21&lt;O21),1,0)*IF(AND(N20=0,N21=0),0,1)+IF(P20&gt;Q20,1,0)*2+IF(P20&lt;Q20,1,0)*1</f>
        <v>2</v>
      </c>
      <c r="Q21" s="335"/>
      <c r="R21" s="397"/>
      <c r="S21" s="398"/>
      <c r="T21" s="398"/>
      <c r="U21" s="399"/>
      <c r="V21" s="403"/>
      <c r="W21" s="404"/>
      <c r="X21" s="406"/>
      <c r="Y21" s="396"/>
      <c r="Z21" s="388"/>
      <c r="AA21" s="389"/>
      <c r="AB21" s="391"/>
      <c r="AD21" s="393"/>
      <c r="AE21" s="332"/>
      <c r="AF21" s="332"/>
      <c r="AG21" s="333"/>
    </row>
    <row r="22" spans="1:33" ht="15.75" customHeight="1" thickBot="1" x14ac:dyDescent="0.3">
      <c r="A22" s="352"/>
      <c r="B22" s="70">
        <f>S6</f>
        <v>0</v>
      </c>
      <c r="C22" s="71">
        <f>R6</f>
        <v>0</v>
      </c>
      <c r="D22" s="84">
        <f>U6</f>
        <v>0</v>
      </c>
      <c r="E22" s="54">
        <f>T6</f>
        <v>0</v>
      </c>
      <c r="F22" s="58">
        <f>S10</f>
        <v>0</v>
      </c>
      <c r="G22" s="83">
        <f>R10</f>
        <v>0</v>
      </c>
      <c r="H22" s="84">
        <f>U10</f>
        <v>0</v>
      </c>
      <c r="I22" s="56">
        <f>T10</f>
        <v>0</v>
      </c>
      <c r="J22" s="70">
        <f>S14</f>
        <v>0</v>
      </c>
      <c r="K22" s="103">
        <f>R14</f>
        <v>0</v>
      </c>
      <c r="L22" s="84">
        <f>U14</f>
        <v>0</v>
      </c>
      <c r="M22" s="54">
        <f>T14</f>
        <v>0</v>
      </c>
      <c r="N22" s="95">
        <f>S18</f>
        <v>0</v>
      </c>
      <c r="O22" s="104">
        <f>R18</f>
        <v>0</v>
      </c>
      <c r="P22" s="68">
        <f>U18</f>
        <v>0</v>
      </c>
      <c r="Q22" s="69">
        <f>T18</f>
        <v>0</v>
      </c>
      <c r="R22" s="397"/>
      <c r="S22" s="398"/>
      <c r="T22" s="398"/>
      <c r="U22" s="399"/>
      <c r="V22" s="395">
        <f>P23+L23+H23+D23</f>
        <v>0</v>
      </c>
      <c r="W22" s="404"/>
      <c r="X22" s="388">
        <f>P22+N22+N23+L22+J22+J23+H22+F22+F23+D22+B22+B23</f>
        <v>0</v>
      </c>
      <c r="Y22" s="389">
        <f>Q22+O22+O23+M22+K22+K23+I22+G22+G23+E22+C22+C23</f>
        <v>0</v>
      </c>
      <c r="Z22" s="388"/>
      <c r="AA22" s="389"/>
      <c r="AB22" s="391"/>
      <c r="AD22" s="393"/>
      <c r="AE22" s="332"/>
      <c r="AF22" s="332"/>
      <c r="AG22" s="333"/>
    </row>
    <row r="23" spans="1:33" ht="15.75" customHeight="1" thickBot="1" x14ac:dyDescent="0.3">
      <c r="A23" s="337"/>
      <c r="B23" s="105">
        <f>S7</f>
        <v>0</v>
      </c>
      <c r="C23" s="106">
        <f>R7</f>
        <v>0</v>
      </c>
      <c r="D23" s="350">
        <f>IF(AND(B22=0,B23=0),0,1)*0+IF(AND(B22&gt;C22,B23&gt;C23),1,0)*2+IF(AND(B22&lt;C22,B23&lt;C23),1,0)*IF(AND(B22=0,B23=0),0,1)+IF(D22&gt;E22,1,0)*2+IF(D22&lt;E22,1,0)*1</f>
        <v>0</v>
      </c>
      <c r="E23" s="351"/>
      <c r="F23" s="106">
        <f>S11</f>
        <v>0</v>
      </c>
      <c r="G23" s="107">
        <f>R11</f>
        <v>0</v>
      </c>
      <c r="H23" s="350">
        <f>IF(AND(F22=0,F23=0),0,1)*0+IF(AND(F22&gt;G22,F23&gt;G23),1,0)*2+IF(AND(F22&lt;G22,F23&lt;G23),1,0)*IF(AND(F22=0,F23=0),0,1)+IF(H22&gt;I22,1,0)*2+IF(H22&lt;I22,1,0)*1</f>
        <v>0</v>
      </c>
      <c r="I23" s="351"/>
      <c r="J23" s="105">
        <f>S15</f>
        <v>0</v>
      </c>
      <c r="K23" s="106">
        <f>R15</f>
        <v>0</v>
      </c>
      <c r="L23" s="350">
        <f>IF(AND(J22=0,J23=0),0,1)*0+IF(AND(J22&gt;K22,J23&gt;K23),1,0)*2+IF(AND(J22&lt;K22,J23&lt;K23),1,0)*IF(AND(J22=0,J23=0),0,1)+IF(L22&gt;M22,1,0)*2+IF(L22&lt;M22,1,0)*1</f>
        <v>0</v>
      </c>
      <c r="M23" s="351"/>
      <c r="N23" s="108">
        <f>S19</f>
        <v>0</v>
      </c>
      <c r="O23" s="109">
        <f>R19</f>
        <v>0</v>
      </c>
      <c r="P23" s="350">
        <f>IF(AND(N22=0,N23=0),0,1)*0+IF(AND(N22&gt;O22,N23&gt;O23),1,0)*2+IF(AND(N22&lt;O22,N23&lt;O23),1,0)*IF(AND(N22=0,N23=0),0,1)+IF(P22&gt;Q22,1,0)*2+IF(P22&lt;Q22,1,0)*1</f>
        <v>0</v>
      </c>
      <c r="Q23" s="351"/>
      <c r="R23" s="400"/>
      <c r="S23" s="401"/>
      <c r="T23" s="401"/>
      <c r="U23" s="402"/>
      <c r="V23" s="378"/>
      <c r="W23" s="405"/>
      <c r="X23" s="345"/>
      <c r="Y23" s="379"/>
      <c r="Z23" s="345"/>
      <c r="AA23" s="379"/>
      <c r="AB23" s="392"/>
      <c r="AD23" s="394"/>
      <c r="AE23" s="348"/>
      <c r="AF23" s="348"/>
      <c r="AG23" s="349"/>
    </row>
    <row r="24" spans="1:33" ht="15.75" thickTop="1" x14ac:dyDescent="0.25"/>
    <row r="26" spans="1:33" x14ac:dyDescent="0.25">
      <c r="A26" t="s">
        <v>10</v>
      </c>
    </row>
  </sheetData>
  <mergeCells count="129">
    <mergeCell ref="A12:A15"/>
    <mergeCell ref="J12:M15"/>
    <mergeCell ref="W12:W15"/>
    <mergeCell ref="D15:E15"/>
    <mergeCell ref="H15:I15"/>
    <mergeCell ref="P15:Q15"/>
    <mergeCell ref="D13:E13"/>
    <mergeCell ref="H13:I13"/>
    <mergeCell ref="A16:A19"/>
    <mergeCell ref="N16:Q19"/>
    <mergeCell ref="W16:W19"/>
    <mergeCell ref="D19:E19"/>
    <mergeCell ref="H19:I19"/>
    <mergeCell ref="L19:M19"/>
    <mergeCell ref="D17:E17"/>
    <mergeCell ref="H17:I17"/>
    <mergeCell ref="L17:M17"/>
    <mergeCell ref="P13:Q13"/>
    <mergeCell ref="V12:V13"/>
    <mergeCell ref="V16:V17"/>
    <mergeCell ref="V18:V19"/>
    <mergeCell ref="A8:A11"/>
    <mergeCell ref="F8:I11"/>
    <mergeCell ref="W8:W11"/>
    <mergeCell ref="D11:E11"/>
    <mergeCell ref="L11:M11"/>
    <mergeCell ref="P11:Q11"/>
    <mergeCell ref="D9:E9"/>
    <mergeCell ref="L9:M9"/>
    <mergeCell ref="P9:Q9"/>
    <mergeCell ref="R3:U3"/>
    <mergeCell ref="X3:Y3"/>
    <mergeCell ref="Z3:AA3"/>
    <mergeCell ref="V4:V5"/>
    <mergeCell ref="X4:X5"/>
    <mergeCell ref="Y4:Y5"/>
    <mergeCell ref="A1:X1"/>
    <mergeCell ref="B3:E3"/>
    <mergeCell ref="F3:I3"/>
    <mergeCell ref="J3:M3"/>
    <mergeCell ref="N3:Q3"/>
    <mergeCell ref="V3:W3"/>
    <mergeCell ref="A4:A7"/>
    <mergeCell ref="B4:E7"/>
    <mergeCell ref="H7:I7"/>
    <mergeCell ref="L7:M7"/>
    <mergeCell ref="W4:W7"/>
    <mergeCell ref="H5:I5"/>
    <mergeCell ref="L5:M5"/>
    <mergeCell ref="P5:Q5"/>
    <mergeCell ref="P7:Q7"/>
    <mergeCell ref="Z4:Z7"/>
    <mergeCell ref="AA4:AA7"/>
    <mergeCell ref="AD4:AD7"/>
    <mergeCell ref="AE4:AE7"/>
    <mergeCell ref="AF4:AF7"/>
    <mergeCell ref="AG4:AG7"/>
    <mergeCell ref="T5:U5"/>
    <mergeCell ref="V6:V7"/>
    <mergeCell ref="X6:X7"/>
    <mergeCell ref="Y6:Y7"/>
    <mergeCell ref="T7:U7"/>
    <mergeCell ref="AB4:AB7"/>
    <mergeCell ref="AF8:AF11"/>
    <mergeCell ref="AG8:AG11"/>
    <mergeCell ref="T9:U9"/>
    <mergeCell ref="V10:V11"/>
    <mergeCell ref="X10:X11"/>
    <mergeCell ref="Y10:Y11"/>
    <mergeCell ref="T11:U11"/>
    <mergeCell ref="V8:V9"/>
    <mergeCell ref="X8:X9"/>
    <mergeCell ref="Y8:Y9"/>
    <mergeCell ref="AD8:AD11"/>
    <mergeCell ref="AE8:AE11"/>
    <mergeCell ref="AB8:AB11"/>
    <mergeCell ref="Z8:Z11"/>
    <mergeCell ref="AA8:AA11"/>
    <mergeCell ref="AE20:AE23"/>
    <mergeCell ref="AF20:AF23"/>
    <mergeCell ref="AG20:AG23"/>
    <mergeCell ref="D21:E21"/>
    <mergeCell ref="H21:I21"/>
    <mergeCell ref="AD12:AD15"/>
    <mergeCell ref="AE12:AE15"/>
    <mergeCell ref="AF12:AF15"/>
    <mergeCell ref="AG12:AG15"/>
    <mergeCell ref="T13:U13"/>
    <mergeCell ref="V14:V15"/>
    <mergeCell ref="X14:X15"/>
    <mergeCell ref="Y14:Y15"/>
    <mergeCell ref="T15:U15"/>
    <mergeCell ref="AB12:AB15"/>
    <mergeCell ref="X12:X13"/>
    <mergeCell ref="Y12:Y13"/>
    <mergeCell ref="Z12:Z15"/>
    <mergeCell ref="AA12:AA15"/>
    <mergeCell ref="AD16:AD19"/>
    <mergeCell ref="AE16:AE19"/>
    <mergeCell ref="AF16:AF19"/>
    <mergeCell ref="AG16:AG19"/>
    <mergeCell ref="T17:U17"/>
    <mergeCell ref="X18:X19"/>
    <mergeCell ref="Y18:Y19"/>
    <mergeCell ref="T19:U19"/>
    <mergeCell ref="AB16:AB19"/>
    <mergeCell ref="X16:X17"/>
    <mergeCell ref="Y16:Y17"/>
    <mergeCell ref="Z16:Z19"/>
    <mergeCell ref="AA16:AA19"/>
    <mergeCell ref="D23:E23"/>
    <mergeCell ref="H23:I23"/>
    <mergeCell ref="L23:M23"/>
    <mergeCell ref="P23:Q23"/>
    <mergeCell ref="Y20:Y21"/>
    <mergeCell ref="A20:A23"/>
    <mergeCell ref="R20:U23"/>
    <mergeCell ref="V20:V21"/>
    <mergeCell ref="W20:W23"/>
    <mergeCell ref="X20:X21"/>
    <mergeCell ref="Z20:Z23"/>
    <mergeCell ref="AA20:AA23"/>
    <mergeCell ref="AB20:AB23"/>
    <mergeCell ref="AD20:AD23"/>
    <mergeCell ref="L21:M21"/>
    <mergeCell ref="P21:Q21"/>
    <mergeCell ref="V22:V23"/>
    <mergeCell ref="X22:X23"/>
    <mergeCell ref="Y22:Y2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showZeros="0" workbookViewId="0">
      <selection activeCell="A8" sqref="A8:A9"/>
    </sheetView>
  </sheetViews>
  <sheetFormatPr defaultRowHeight="15" x14ac:dyDescent="0.25"/>
  <cols>
    <col min="1" max="1" width="22.140625" customWidth="1"/>
    <col min="2" max="2" width="4.42578125" customWidth="1"/>
    <col min="3" max="3" width="4.28515625" customWidth="1"/>
    <col min="4" max="4" width="3.85546875" customWidth="1"/>
    <col min="5" max="5" width="3.7109375" customWidth="1"/>
    <col min="6" max="6" width="4.140625" customWidth="1"/>
    <col min="7" max="7" width="3.85546875" customWidth="1"/>
    <col min="8" max="8" width="4" customWidth="1"/>
    <col min="9" max="9" width="3.7109375" customWidth="1"/>
    <col min="10" max="10" width="4.140625" customWidth="1"/>
    <col min="11" max="11" width="4.28515625" customWidth="1"/>
    <col min="12" max="12" width="4.140625" customWidth="1"/>
    <col min="13" max="13" width="4.28515625" customWidth="1"/>
    <col min="14" max="14" width="4.140625" customWidth="1"/>
    <col min="15" max="17" width="3.85546875" customWidth="1"/>
    <col min="18" max="18" width="7" customWidth="1"/>
    <col min="19" max="19" width="4.7109375" customWidth="1"/>
    <col min="20" max="20" width="5.140625" customWidth="1"/>
    <col min="21" max="21" width="8.140625" customWidth="1"/>
    <col min="22" max="22" width="18.7109375" customWidth="1"/>
    <col min="23" max="23" width="8.5703125" customWidth="1"/>
    <col min="24" max="24" width="10.42578125" customWidth="1"/>
    <col min="25" max="25" width="9.5703125" customWidth="1"/>
    <col min="27" max="27" width="9.85546875" customWidth="1"/>
  </cols>
  <sheetData>
    <row r="1" spans="1:26" ht="50.25" customHeight="1" x14ac:dyDescent="0.25">
      <c r="A1" s="372" t="s">
        <v>29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</row>
    <row r="2" spans="1:26" ht="15.75" thickBot="1" x14ac:dyDescent="0.3"/>
    <row r="3" spans="1:26" ht="49.5" customHeight="1" thickTop="1" thickBot="1" x14ac:dyDescent="0.3">
      <c r="A3" s="1" t="s">
        <v>0</v>
      </c>
      <c r="B3" s="373">
        <v>1</v>
      </c>
      <c r="C3" s="374"/>
      <c r="D3" s="374"/>
      <c r="E3" s="375"/>
      <c r="F3" s="373">
        <v>2</v>
      </c>
      <c r="G3" s="374"/>
      <c r="H3" s="374"/>
      <c r="I3" s="375"/>
      <c r="J3" s="373">
        <v>3</v>
      </c>
      <c r="K3" s="374"/>
      <c r="L3" s="374"/>
      <c r="M3" s="375"/>
      <c r="N3" s="373">
        <v>4</v>
      </c>
      <c r="O3" s="374"/>
      <c r="P3" s="374"/>
      <c r="Q3" s="375"/>
      <c r="R3" s="125" t="s">
        <v>12</v>
      </c>
      <c r="S3" s="376" t="s">
        <v>13</v>
      </c>
      <c r="T3" s="377"/>
      <c r="U3" s="2" t="s">
        <v>4</v>
      </c>
      <c r="W3" s="43" t="s">
        <v>6</v>
      </c>
      <c r="X3" s="44" t="s">
        <v>7</v>
      </c>
      <c r="Y3" s="44" t="s">
        <v>8</v>
      </c>
      <c r="Z3" s="45" t="s">
        <v>9</v>
      </c>
    </row>
    <row r="4" spans="1:26" ht="16.5" customHeight="1" thickTop="1" thickBot="1" x14ac:dyDescent="0.3">
      <c r="A4" s="336" t="s">
        <v>140</v>
      </c>
      <c r="B4" s="365"/>
      <c r="C4" s="366"/>
      <c r="D4" s="366"/>
      <c r="E4" s="367"/>
      <c r="F4" s="29">
        <v>9</v>
      </c>
      <c r="G4" s="30">
        <v>15</v>
      </c>
      <c r="H4" s="31"/>
      <c r="I4" s="40"/>
      <c r="J4" s="29">
        <v>5</v>
      </c>
      <c r="K4" s="32">
        <v>15</v>
      </c>
      <c r="L4" s="31"/>
      <c r="M4" s="41"/>
      <c r="N4" s="29">
        <v>6</v>
      </c>
      <c r="O4" s="32">
        <v>15</v>
      </c>
      <c r="P4" s="31"/>
      <c r="Q4" s="41"/>
      <c r="R4" s="359">
        <f>P5+L5+H5</f>
        <v>3</v>
      </c>
      <c r="S4" s="344">
        <f>J4+J5+L4+N4+N5+P4+H4+F4+F5</f>
        <v>50</v>
      </c>
      <c r="T4" s="361">
        <f>K5+K4+M4+O5+O4+Q4+I4+G4+G5</f>
        <v>90</v>
      </c>
      <c r="U4" s="363" t="s">
        <v>220</v>
      </c>
      <c r="W4" s="346">
        <f>IF(F4&gt;G4,1,0)+IF(F5&gt;G5,1,0)+IF(H4&gt;I4,1,0)+IF(J4&gt;K4,1,0)+IF(J5&gt;K5,1,0)+IF(L4&gt;M4,1,0)+IF(N4&gt;O4,1,0)+IF(N5&gt;O5,1,0)+IF(P4&gt;Q4,1,0)</f>
        <v>0</v>
      </c>
      <c r="X4" s="332">
        <f>IF(F4&lt;G4,1,0)+IF(F5&lt;G5,1,0)+IF(H4&lt;I4,1,0)+IF(J4&lt;K4,1,0)+IF(J5&lt;K5,1,0)+IF(L4&lt;M4,1,0)+IF(N4&lt;O4,1,0)+IF(N5&lt;O5,1,0)+IF(P4&lt;Q4,1,0)</f>
        <v>6</v>
      </c>
      <c r="Y4" s="332">
        <f>W4/X4</f>
        <v>0</v>
      </c>
      <c r="Z4" s="333">
        <f>S4/T4</f>
        <v>0.55555555555555558</v>
      </c>
    </row>
    <row r="5" spans="1:26" ht="15.75" customHeight="1" thickBot="1" x14ac:dyDescent="0.3">
      <c r="A5" s="352"/>
      <c r="B5" s="368"/>
      <c r="C5" s="369"/>
      <c r="D5" s="369"/>
      <c r="E5" s="370"/>
      <c r="F5" s="33">
        <v>9</v>
      </c>
      <c r="G5" s="34">
        <v>15</v>
      </c>
      <c r="H5" s="371">
        <f>IF(AND(F4=0,F5=0),0,1)*0+IF(AND(F4&gt;G4,F5&gt;G5),1,0)*2+IF(AND(F4&lt;G4,F5&lt;G5),1,0)*IF(AND(F4=0,F5=0),0,1)+IF(H4&gt;I4,1,0)*2+IF(H4&lt;I4,1,0)*1</f>
        <v>1</v>
      </c>
      <c r="I5" s="371"/>
      <c r="J5" s="33">
        <v>8</v>
      </c>
      <c r="K5" s="34">
        <v>15</v>
      </c>
      <c r="L5" s="371">
        <f>IF(AND(J4=0,J5=0),0,1)*0+IF(AND(J4&gt;K4,J5&gt;K5),1,0)*2+IF(AND(J4&lt;K4,J5&lt;K5),1,0)*IF(AND(J4=0,J5=0),0,1)+IF(L4&gt;M4,1,0)*2+IF(L4&lt;M4,1,0)*1</f>
        <v>1</v>
      </c>
      <c r="M5" s="371"/>
      <c r="N5" s="33">
        <v>13</v>
      </c>
      <c r="O5" s="34">
        <v>15</v>
      </c>
      <c r="P5" s="334">
        <f>IF(AND(N4=0,N5=0),0,1)*0+IF(AND(N4&gt;O4,N5&gt;O5),1,0)*2+IF(AND(N4&lt;O4,N5&lt;O5),1,0)*IF(AND(N4=0,N5=0),0,1)+IF(P4&gt;Q4,1,0)*2+IF(P4&lt;Q4,1,0)*1</f>
        <v>1</v>
      </c>
      <c r="Q5" s="335"/>
      <c r="R5" s="360"/>
      <c r="S5" s="356"/>
      <c r="T5" s="362"/>
      <c r="U5" s="364"/>
      <c r="W5" s="357"/>
      <c r="X5" s="332"/>
      <c r="Y5" s="332"/>
      <c r="Z5" s="333"/>
    </row>
    <row r="6" spans="1:26" ht="16.5" customHeight="1" thickTop="1" thickBot="1" x14ac:dyDescent="0.3">
      <c r="A6" s="336" t="s">
        <v>141</v>
      </c>
      <c r="B6" s="3">
        <f>G4</f>
        <v>15</v>
      </c>
      <c r="C6" s="4">
        <f>F4</f>
        <v>9</v>
      </c>
      <c r="D6" s="5">
        <f>I4</f>
        <v>0</v>
      </c>
      <c r="E6" s="6">
        <f>H4</f>
        <v>0</v>
      </c>
      <c r="F6" s="358"/>
      <c r="G6" s="358"/>
      <c r="H6" s="358"/>
      <c r="I6" s="358"/>
      <c r="J6" s="7">
        <v>13</v>
      </c>
      <c r="K6" s="8">
        <v>15</v>
      </c>
      <c r="L6" s="9"/>
      <c r="M6" s="127"/>
      <c r="N6" s="10">
        <v>15</v>
      </c>
      <c r="O6" s="8">
        <v>12</v>
      </c>
      <c r="P6" s="128"/>
      <c r="Q6" s="127"/>
      <c r="R6" s="359">
        <f>P7+L7+D7</f>
        <v>5</v>
      </c>
      <c r="S6" s="344">
        <f>J6+J7+L6+N6+N7+P6+D6+B6+B7</f>
        <v>84</v>
      </c>
      <c r="T6" s="361">
        <f>K7+K6+M6+O7+O6+Q6+E6+C6+C7</f>
        <v>74</v>
      </c>
      <c r="U6" s="363" t="s">
        <v>218</v>
      </c>
      <c r="W6" s="346">
        <f>IF(B6&gt;C6,1,0)+IF(B7&gt;C7,1,0)+IF(D6&gt;E6,1,0)+IF(J6&gt;K6,1,0)+IF(J7&gt;K7,1,0)+IF(L6&gt;M6,1,0)+IF(N6&gt;O6,1,0)+IF(N7&gt;O7,1,0)+IF(P6&gt;Q6,1,0)</f>
        <v>4</v>
      </c>
      <c r="X6" s="332">
        <f>IF(B6&lt;C6,1,0)+IF(B7&lt;C7,1,0)+IF(D6&lt;E6,1,0)+IF(J6&lt;K6,1,0)+IF(J7&lt;K7,1,0)+IF(L6&lt;M6,1,0)+IF(N6&lt;O6,1,0)+IF(N7&lt;O7,1,0)+IF(P6&lt;Q6,1,0)</f>
        <v>2</v>
      </c>
      <c r="Y6" s="332">
        <f t="shared" ref="Y6" si="0">W6/X6</f>
        <v>2</v>
      </c>
      <c r="Z6" s="333">
        <f t="shared" ref="Z6" si="1">S6/T6</f>
        <v>1.1351351351351351</v>
      </c>
    </row>
    <row r="7" spans="1:26" ht="15.75" customHeight="1" thickTop="1" thickBot="1" x14ac:dyDescent="0.3">
      <c r="A7" s="352"/>
      <c r="B7" s="11">
        <f>G5</f>
        <v>15</v>
      </c>
      <c r="C7" s="12">
        <f>F5</f>
        <v>9</v>
      </c>
      <c r="D7" s="334">
        <f>IF(AND(B6=0,B7=0),0,1)*0+IF(AND(B6&gt;C6,B7&gt;C7),1,0)*2+IF(AND(B6&lt;C6,B7&lt;C7),1,0)*IF(AND(B6=0,B7=0),0,1)+IF(D6&gt;E6,1,0)*2+IF(D6&lt;E6,1,0)*1</f>
        <v>2</v>
      </c>
      <c r="E7" s="335"/>
      <c r="F7" s="358"/>
      <c r="G7" s="358"/>
      <c r="H7" s="358"/>
      <c r="I7" s="358"/>
      <c r="J7" s="13">
        <v>10</v>
      </c>
      <c r="K7" s="14">
        <v>15</v>
      </c>
      <c r="L7" s="371">
        <f>IF(AND(J6=0,J7=0),0,1)*0+IF(AND(J6&gt;K6,J7&gt;K7),1,0)*2+IF(AND(J6&lt;K6,J7&lt;K7),1,0)*IF(AND(J6=0,J7=0),0,1)+IF(L6&gt;M6,1,0)*2+IF(L6&lt;M6,1,0)*1</f>
        <v>1</v>
      </c>
      <c r="M7" s="371"/>
      <c r="N7" s="13">
        <v>16</v>
      </c>
      <c r="O7" s="14">
        <v>14</v>
      </c>
      <c r="P7" s="334">
        <f>IF(AND(N6=0,N7=0),0,1)*0+IF(AND(N6&gt;O6,N7&gt;O7),1,0)*2+IF(AND(N6&lt;O6,N7&lt;O7),1,0)*IF(AND(N6=0,N7=0),0,1)+IF(P6&gt;Q6,1,0)*2+IF(P6&lt;Q6,1,0)*1</f>
        <v>2</v>
      </c>
      <c r="Q7" s="335"/>
      <c r="R7" s="360"/>
      <c r="S7" s="356"/>
      <c r="T7" s="362"/>
      <c r="U7" s="364"/>
      <c r="W7" s="357"/>
      <c r="X7" s="332"/>
      <c r="Y7" s="332"/>
      <c r="Z7" s="333"/>
    </row>
    <row r="8" spans="1:26" ht="16.5" customHeight="1" thickTop="1" thickBot="1" x14ac:dyDescent="0.3">
      <c r="A8" s="336" t="s">
        <v>142</v>
      </c>
      <c r="B8" s="7">
        <f>K4</f>
        <v>15</v>
      </c>
      <c r="C8" s="15">
        <f>J4</f>
        <v>5</v>
      </c>
      <c r="D8" s="16">
        <f>M4</f>
        <v>0</v>
      </c>
      <c r="E8" s="129">
        <f>L4</f>
        <v>0</v>
      </c>
      <c r="F8" s="17">
        <f>K6</f>
        <v>15</v>
      </c>
      <c r="G8" s="18">
        <f>J6</f>
        <v>13</v>
      </c>
      <c r="H8" s="19">
        <f>M6</f>
        <v>0</v>
      </c>
      <c r="I8" s="130">
        <f>L6</f>
        <v>0</v>
      </c>
      <c r="J8" s="338"/>
      <c r="K8" s="339"/>
      <c r="L8" s="339"/>
      <c r="M8" s="340"/>
      <c r="N8" s="10">
        <v>15</v>
      </c>
      <c r="O8" s="8">
        <v>8</v>
      </c>
      <c r="P8" s="9"/>
      <c r="Q8" s="127"/>
      <c r="R8" s="359">
        <f>P9+H9+D9</f>
        <v>6</v>
      </c>
      <c r="S8" s="344">
        <f>H8+F8+F9+D8+B8+B9+N8+N9+P8</f>
        <v>90</v>
      </c>
      <c r="T8" s="361">
        <f>I8+G8+G9+E8+C8+C9+O9+O8+Q8</f>
        <v>52</v>
      </c>
      <c r="U8" s="363" t="s">
        <v>217</v>
      </c>
      <c r="W8" s="346">
        <f>IF(B8&gt;C8,1,0)+IF(B9&gt;C9,1,0)+IF(D8&gt;E8,1,0)+IF(F8&gt;G8,1,0)+IF(F9&gt;G9,1,0)+IF(H8&gt;I8,1,0)+IF(N8&gt;O8,1,0)+IF(N9&gt;O9,1,0)+IF(P8&gt;Q8,1,0)</f>
        <v>6</v>
      </c>
      <c r="X8" s="332">
        <f>IF(B8&lt;C8,1,0)+IF(B9&lt;C9,1,0)+IF(D8&lt;E8,1,0)+IF(F8&lt;G8,1,0)+IF(F9&lt;G9,1,0)+IF(H8&lt;I8,1,0)+IF(N8&lt;O8,1,0)+IF(N9&lt;O9,1,0)+IF(P8&lt;Q8,1,0)</f>
        <v>0</v>
      </c>
      <c r="Y8" s="332" t="e">
        <f t="shared" ref="Y8" si="2">W8/X8</f>
        <v>#DIV/0!</v>
      </c>
      <c r="Z8" s="333">
        <f t="shared" ref="Z8" si="3">S8/T8</f>
        <v>1.7307692307692308</v>
      </c>
    </row>
    <row r="9" spans="1:26" ht="15.75" customHeight="1" thickBot="1" x14ac:dyDescent="0.3">
      <c r="A9" s="352"/>
      <c r="B9" s="20">
        <f>K5</f>
        <v>15</v>
      </c>
      <c r="C9" s="21">
        <f>J5</f>
        <v>8</v>
      </c>
      <c r="D9" s="334">
        <f>IF(AND(B8=0,B9=0),0,1)*0+IF(AND(B8&gt;C8,B9&gt;C9),1,0)*2+IF(AND(B8&lt;C8,B9&lt;C9),1,0)*IF(AND(B8=0,B9=0),0,1)+IF(D8&gt;E8,1,0)*2+IF(D8&lt;E8,1,0)*1</f>
        <v>2</v>
      </c>
      <c r="E9" s="335"/>
      <c r="F9" s="22">
        <f>K7</f>
        <v>15</v>
      </c>
      <c r="G9" s="23">
        <f>J7</f>
        <v>10</v>
      </c>
      <c r="H9" s="334">
        <f>IF(AND(F8=0,F9=0),0,1)*0+IF(AND(F8&gt;G8,F9&gt;G9),1,0)*2+IF(AND(F8&lt;G8,F9&lt;G9),1,0)*IF(AND(F8=0,F9=0),0,1)+IF(H8&gt;I8,1,0)*2+IF(H8&lt;I8,1,0)*1</f>
        <v>2</v>
      </c>
      <c r="I9" s="335"/>
      <c r="J9" s="353"/>
      <c r="K9" s="354"/>
      <c r="L9" s="354"/>
      <c r="M9" s="355"/>
      <c r="N9" s="13">
        <v>15</v>
      </c>
      <c r="O9" s="14">
        <v>8</v>
      </c>
      <c r="P9" s="334">
        <f>IF(AND(N8=0,N9=0),0,1)*0+IF(AND(N8&gt;O8,N9&gt;O9),1,0)*2+IF(AND(N8&lt;O8,N9&lt;O9),1,0)*IF(AND(N8=0,N9=0),0,1)+IF(P8&gt;Q8,1,0)*2+IF(P8&lt;Q8,1,0)*1</f>
        <v>2</v>
      </c>
      <c r="Q9" s="335"/>
      <c r="R9" s="360"/>
      <c r="S9" s="356"/>
      <c r="T9" s="362"/>
      <c r="U9" s="364"/>
      <c r="W9" s="357"/>
      <c r="X9" s="332"/>
      <c r="Y9" s="332"/>
      <c r="Z9" s="333"/>
    </row>
    <row r="10" spans="1:26" ht="16.5" customHeight="1" thickTop="1" thickBot="1" x14ac:dyDescent="0.3">
      <c r="A10" s="336" t="s">
        <v>143</v>
      </c>
      <c r="B10" s="7">
        <f>O4</f>
        <v>15</v>
      </c>
      <c r="C10" s="15">
        <f>N4</f>
        <v>6</v>
      </c>
      <c r="D10" s="16">
        <f>Q4</f>
        <v>0</v>
      </c>
      <c r="E10" s="129">
        <f>P4</f>
        <v>0</v>
      </c>
      <c r="F10" s="17">
        <f>O6</f>
        <v>12</v>
      </c>
      <c r="G10" s="18">
        <f>N6</f>
        <v>15</v>
      </c>
      <c r="H10" s="19">
        <f>Q6</f>
        <v>0</v>
      </c>
      <c r="I10" s="130">
        <f>P6</f>
        <v>0</v>
      </c>
      <c r="J10" s="10">
        <f>O8</f>
        <v>8</v>
      </c>
      <c r="K10" s="8">
        <f>N8</f>
        <v>15</v>
      </c>
      <c r="L10" s="9">
        <f>Q8</f>
        <v>0</v>
      </c>
      <c r="M10" s="127">
        <f>P8</f>
        <v>0</v>
      </c>
      <c r="N10" s="338"/>
      <c r="O10" s="339"/>
      <c r="P10" s="339"/>
      <c r="Q10" s="340"/>
      <c r="R10" s="359">
        <f>H11+D11+L11</f>
        <v>4</v>
      </c>
      <c r="S10" s="344">
        <f>J10+J11+L10+B10+B11+D10+F10+F11+H10</f>
        <v>72</v>
      </c>
      <c r="T10" s="361">
        <f>K11+K10+M10+C11+C10+E10+I10+G10+G11</f>
        <v>80</v>
      </c>
      <c r="U10" s="363" t="s">
        <v>219</v>
      </c>
      <c r="W10" s="346">
        <f>IF(B10&gt;C10,1,0)+IF(B11&gt;C11,1,0)+IF(D10&gt;E10,1,0)+IF(F10&gt;G10,1,0)+IF(F11&gt;G11,1,0)+IF(H10&gt;I10,1,0)+IF(J10&gt;K10,1,0)+IF(J11&gt;K11,1,0)+IF(L10&gt;M10,1,0)</f>
        <v>2</v>
      </c>
      <c r="X10" s="332">
        <f>IF(B10&lt;C10,1,0)+IF(B11&lt;C11,1,0)+IF(D10&lt;E10,1,0)+IF(F10&lt;G10,1,0)+IF(F11&lt;G11,1,0)+IF(H10&lt;I10,1,0)+IF(J10&lt;K10,1,0)+IF(J11&lt;K11,1,0)+IF(L10&lt;M10,1,0)</f>
        <v>4</v>
      </c>
      <c r="Y10" s="332">
        <f t="shared" ref="Y10" si="4">W10/X10</f>
        <v>0.5</v>
      </c>
      <c r="Z10" s="333">
        <f t="shared" ref="Z10" si="5">S10/T10</f>
        <v>0.9</v>
      </c>
    </row>
    <row r="11" spans="1:26" ht="15.75" customHeight="1" thickBot="1" x14ac:dyDescent="0.3">
      <c r="A11" s="337"/>
      <c r="B11" s="24">
        <f>O5</f>
        <v>15</v>
      </c>
      <c r="C11" s="25">
        <f>N5</f>
        <v>13</v>
      </c>
      <c r="D11" s="350">
        <f>IF(AND(B10=0,B11=0),0,1)*0+IF(AND(B10&gt;C10,B11&gt;C11),1,0)*2+IF(AND(B10&lt;C10,B11&lt;C11),1,0)*IF(AND(B10=0,B11=0),0,1)+IF(D10&gt;E10,1,0)*2+IF(D10&lt;E10,1,0)*1</f>
        <v>2</v>
      </c>
      <c r="E11" s="351"/>
      <c r="F11" s="26">
        <f>O7</f>
        <v>14</v>
      </c>
      <c r="G11" s="27">
        <f>N7</f>
        <v>16</v>
      </c>
      <c r="H11" s="350">
        <f>IF(AND(F10=0,F11=0),0,1)*0+IF(AND(F10&gt;G10,F11&gt;G11),1,0)*2+IF(AND(F10&lt;G10,F11&lt;G11),1,0)*IF(AND(F10=0,F11=0),0,1)+IF(H10&gt;I10,1,0)*2+IF(H10&lt;I10,1,0)*1</f>
        <v>1</v>
      </c>
      <c r="I11" s="351"/>
      <c r="J11" s="28">
        <f>O9</f>
        <v>8</v>
      </c>
      <c r="K11" s="26">
        <f>N9</f>
        <v>15</v>
      </c>
      <c r="L11" s="350">
        <f>IF(AND(J10=0,J11=0),0,1)*0+IF(AND(J10&gt;K10,J11&gt;K11),1,0)*2+IF(AND(J10&lt;K10,J11&lt;K11),1,0)*IF(AND(J10=0,J11=0),0,1)+IF(L10&gt;M10,1,0)*2+IF(L10&lt;M10,1,0)*1</f>
        <v>1</v>
      </c>
      <c r="M11" s="351"/>
      <c r="N11" s="341"/>
      <c r="O11" s="342"/>
      <c r="P11" s="342"/>
      <c r="Q11" s="343"/>
      <c r="R11" s="378"/>
      <c r="S11" s="345"/>
      <c r="T11" s="379"/>
      <c r="U11" s="380"/>
      <c r="W11" s="347"/>
      <c r="X11" s="348"/>
      <c r="Y11" s="348"/>
      <c r="Z11" s="349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5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</sheetData>
  <mergeCells count="58">
    <mergeCell ref="A1:X1"/>
    <mergeCell ref="B3:E3"/>
    <mergeCell ref="F3:I3"/>
    <mergeCell ref="J3:M3"/>
    <mergeCell ref="N3:Q3"/>
    <mergeCell ref="S3:T3"/>
    <mergeCell ref="Z4:Z5"/>
    <mergeCell ref="A6:A7"/>
    <mergeCell ref="F6:I7"/>
    <mergeCell ref="A4:A5"/>
    <mergeCell ref="B4:E5"/>
    <mergeCell ref="S4:S5"/>
    <mergeCell ref="W4:W5"/>
    <mergeCell ref="X4:X5"/>
    <mergeCell ref="X6:X7"/>
    <mergeCell ref="H5:I5"/>
    <mergeCell ref="L5:M5"/>
    <mergeCell ref="P5:Q5"/>
    <mergeCell ref="R6:R7"/>
    <mergeCell ref="T6:T7"/>
    <mergeCell ref="R4:R5"/>
    <mergeCell ref="T4:T5"/>
    <mergeCell ref="Y6:Y7"/>
    <mergeCell ref="U4:U5"/>
    <mergeCell ref="Y4:Y5"/>
    <mergeCell ref="Z6:Z7"/>
    <mergeCell ref="D9:E9"/>
    <mergeCell ref="P9:Q9"/>
    <mergeCell ref="D7:E7"/>
    <mergeCell ref="X8:X9"/>
    <mergeCell ref="Y8:Y9"/>
    <mergeCell ref="Z8:Z9"/>
    <mergeCell ref="R8:R9"/>
    <mergeCell ref="T8:T9"/>
    <mergeCell ref="U8:U9"/>
    <mergeCell ref="U6:U7"/>
    <mergeCell ref="L7:M7"/>
    <mergeCell ref="P7:Q7"/>
    <mergeCell ref="A8:A9"/>
    <mergeCell ref="J8:M9"/>
    <mergeCell ref="S8:S9"/>
    <mergeCell ref="W8:W9"/>
    <mergeCell ref="S6:S7"/>
    <mergeCell ref="W6:W7"/>
    <mergeCell ref="H9:I9"/>
    <mergeCell ref="A10:A11"/>
    <mergeCell ref="N10:Q11"/>
    <mergeCell ref="S10:S11"/>
    <mergeCell ref="W10:W11"/>
    <mergeCell ref="X10:X11"/>
    <mergeCell ref="D11:E11"/>
    <mergeCell ref="L11:M11"/>
    <mergeCell ref="Y10:Y11"/>
    <mergeCell ref="Z10:Z11"/>
    <mergeCell ref="H11:I11"/>
    <mergeCell ref="R10:R11"/>
    <mergeCell ref="T10:T11"/>
    <mergeCell ref="U10:U1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showZeros="0" workbookViewId="0">
      <selection activeCell="T19" sqref="T19"/>
    </sheetView>
  </sheetViews>
  <sheetFormatPr defaultRowHeight="15" x14ac:dyDescent="0.25"/>
  <cols>
    <col min="1" max="1" width="23.140625" customWidth="1"/>
    <col min="2" max="2" width="4.5703125" customWidth="1"/>
    <col min="3" max="3" width="4.28515625" customWidth="1"/>
    <col min="4" max="4" width="4.140625" customWidth="1"/>
    <col min="5" max="5" width="3.85546875" customWidth="1"/>
    <col min="6" max="6" width="4.28515625" customWidth="1"/>
    <col min="7" max="7" width="4.140625" customWidth="1"/>
    <col min="8" max="8" width="4" customWidth="1"/>
    <col min="9" max="9" width="4.140625" customWidth="1"/>
    <col min="10" max="10" width="4" customWidth="1"/>
    <col min="11" max="11" width="3.85546875" customWidth="1"/>
    <col min="12" max="12" width="4.28515625" customWidth="1"/>
    <col min="13" max="13" width="4" customWidth="1"/>
    <col min="14" max="14" width="4.140625" customWidth="1"/>
    <col min="15" max="15" width="4" customWidth="1"/>
    <col min="16" max="16" width="4.140625" customWidth="1"/>
    <col min="17" max="17" width="4" customWidth="1"/>
    <col min="18" max="18" width="7.5703125" customWidth="1"/>
    <col min="19" max="19" width="5.28515625" customWidth="1"/>
    <col min="20" max="20" width="5" customWidth="1"/>
    <col min="21" max="21" width="8.28515625" customWidth="1"/>
    <col min="22" max="22" width="12.42578125" customWidth="1"/>
    <col min="23" max="23" width="8.28515625" customWidth="1"/>
    <col min="24" max="26" width="9.7109375" customWidth="1"/>
    <col min="27" max="27" width="10" customWidth="1"/>
  </cols>
  <sheetData>
    <row r="1" spans="1:26" ht="48" customHeight="1" x14ac:dyDescent="0.25">
      <c r="A1" s="372" t="s">
        <v>30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</row>
    <row r="2" spans="1:26" ht="15.75" thickBot="1" x14ac:dyDescent="0.3"/>
    <row r="3" spans="1:26" ht="45" customHeight="1" thickTop="1" thickBot="1" x14ac:dyDescent="0.3">
      <c r="A3" s="1" t="s">
        <v>0</v>
      </c>
      <c r="B3" s="373">
        <v>1</v>
      </c>
      <c r="C3" s="374"/>
      <c r="D3" s="374"/>
      <c r="E3" s="375"/>
      <c r="F3" s="373">
        <v>2</v>
      </c>
      <c r="G3" s="374"/>
      <c r="H3" s="374"/>
      <c r="I3" s="375"/>
      <c r="J3" s="373">
        <v>3</v>
      </c>
      <c r="K3" s="374"/>
      <c r="L3" s="374"/>
      <c r="M3" s="375"/>
      <c r="N3" s="373">
        <v>4</v>
      </c>
      <c r="O3" s="374"/>
      <c r="P3" s="374"/>
      <c r="Q3" s="375"/>
      <c r="R3" s="125" t="s">
        <v>12</v>
      </c>
      <c r="S3" s="376" t="s">
        <v>13</v>
      </c>
      <c r="T3" s="377"/>
      <c r="U3" s="2" t="s">
        <v>4</v>
      </c>
      <c r="W3" s="43" t="s">
        <v>6</v>
      </c>
      <c r="X3" s="44" t="s">
        <v>7</v>
      </c>
      <c r="Y3" s="44" t="s">
        <v>8</v>
      </c>
      <c r="Z3" s="45" t="s">
        <v>9</v>
      </c>
    </row>
    <row r="4" spans="1:26" ht="16.5" customHeight="1" thickTop="1" thickBot="1" x14ac:dyDescent="0.3">
      <c r="A4" s="336" t="s">
        <v>136</v>
      </c>
      <c r="B4" s="365"/>
      <c r="C4" s="366"/>
      <c r="D4" s="366"/>
      <c r="E4" s="367"/>
      <c r="F4" s="29"/>
      <c r="G4" s="30"/>
      <c r="H4" s="31"/>
      <c r="I4" s="40"/>
      <c r="J4" s="29"/>
      <c r="K4" s="32"/>
      <c r="L4" s="31"/>
      <c r="M4" s="41"/>
      <c r="N4" s="29"/>
      <c r="O4" s="32"/>
      <c r="P4" s="31"/>
      <c r="Q4" s="41"/>
      <c r="R4" s="359">
        <f>P5+L5+H5</f>
        <v>0</v>
      </c>
      <c r="S4" s="344">
        <f>J4+J5+L4+N4+N5+P4+H4+F4+F5</f>
        <v>0</v>
      </c>
      <c r="T4" s="361">
        <f>K5+K4+M4+O5+O4+Q4+I4+G4+G5</f>
        <v>0</v>
      </c>
      <c r="U4" s="363" t="s">
        <v>220</v>
      </c>
      <c r="W4" s="346">
        <f>IF(F4&gt;G4,1,0)+IF(F5&gt;G5,1,0)+IF(H4&gt;I4,1,0)+IF(J4&gt;K4,1,0)+IF(J5&gt;K5,1,0)+IF(L4&gt;M4,1,0)+IF(N4&gt;O4,1,0)+IF(N5&gt;O5,1,0)+IF(P4&gt;Q4,1,0)</f>
        <v>0</v>
      </c>
      <c r="X4" s="332">
        <f>IF(F4&lt;G4,1,0)+IF(F5&lt;G5,1,0)+IF(H4&lt;I4,1,0)+IF(J4&lt;K4,1,0)+IF(J5&lt;K5,1,0)+IF(L4&lt;M4,1,0)+IF(N4&lt;O4,1,0)+IF(N5&lt;O5,1,0)+IF(P4&lt;Q4,1,0)</f>
        <v>0</v>
      </c>
      <c r="Y4" s="332" t="e">
        <f>W4/X4</f>
        <v>#DIV/0!</v>
      </c>
      <c r="Z4" s="333" t="e">
        <f>S4/T4</f>
        <v>#DIV/0!</v>
      </c>
    </row>
    <row r="5" spans="1:26" ht="15.75" customHeight="1" thickBot="1" x14ac:dyDescent="0.3">
      <c r="A5" s="352"/>
      <c r="B5" s="368"/>
      <c r="C5" s="369"/>
      <c r="D5" s="369"/>
      <c r="E5" s="370"/>
      <c r="F5" s="33"/>
      <c r="G5" s="34"/>
      <c r="H5" s="334">
        <f>IF(AND(F4=0,F5=0),0,1)*0+IF(AND(F4&gt;G4,F5&gt;G5),1,0)*2+IF(AND(F4&lt;G4,F5&lt;G5),1,0)*IF(AND(F4=0,F5=0),0,1)+IF(H4&gt;I4,1,0)*2+IF(H4&lt;I4,1,0)*1</f>
        <v>0</v>
      </c>
      <c r="I5" s="335"/>
      <c r="J5" s="33"/>
      <c r="K5" s="34"/>
      <c r="L5" s="334">
        <f>IF(AND(J4=0,J5=0),0,1)*0+IF(AND(J4&gt;K4,J5&gt;K5),1,0)*2+IF(AND(J4&lt;K4,J5&lt;K5),1,0)*IF(AND(J4=0,J5=0),0,1)+IF(L4&gt;M4,1,0)*2+IF(L4&lt;M4,1,0)*1</f>
        <v>0</v>
      </c>
      <c r="M5" s="335"/>
      <c r="N5" s="33"/>
      <c r="O5" s="34"/>
      <c r="P5" s="334">
        <f>IF(AND(N4=0,N5=0),0,1)*0+IF(AND(N4&gt;O4,N5&gt;O5),1,0)*2+IF(AND(N4&lt;O4,N5&lt;O5),1,0)*IF(AND(N4=0,N5=0),0,1)+IF(P4&gt;Q4,1,0)*2+IF(P4&lt;Q4,1,0)*1</f>
        <v>0</v>
      </c>
      <c r="Q5" s="335"/>
      <c r="R5" s="360"/>
      <c r="S5" s="356"/>
      <c r="T5" s="362"/>
      <c r="U5" s="364"/>
      <c r="W5" s="357"/>
      <c r="X5" s="332"/>
      <c r="Y5" s="332"/>
      <c r="Z5" s="333"/>
    </row>
    <row r="6" spans="1:26" ht="16.5" customHeight="1" thickTop="1" thickBot="1" x14ac:dyDescent="0.3">
      <c r="A6" s="336" t="s">
        <v>137</v>
      </c>
      <c r="B6" s="3">
        <f>G4</f>
        <v>0</v>
      </c>
      <c r="C6" s="4">
        <f>F4</f>
        <v>0</v>
      </c>
      <c r="D6" s="5">
        <f>I4</f>
        <v>0</v>
      </c>
      <c r="E6" s="6">
        <f>H4</f>
        <v>0</v>
      </c>
      <c r="F6" s="338"/>
      <c r="G6" s="339"/>
      <c r="H6" s="339"/>
      <c r="I6" s="340"/>
      <c r="J6" s="7">
        <v>9</v>
      </c>
      <c r="K6" s="8">
        <v>15</v>
      </c>
      <c r="L6" s="9"/>
      <c r="M6" s="127"/>
      <c r="N6" s="10">
        <v>1</v>
      </c>
      <c r="O6" s="8">
        <v>15</v>
      </c>
      <c r="P6" s="128"/>
      <c r="Q6" s="127"/>
      <c r="R6" s="359">
        <f>P7+L7+D7</f>
        <v>2</v>
      </c>
      <c r="S6" s="344">
        <f>J6+J7+L6+N6+N7+P6+D6+B6+B7</f>
        <v>29</v>
      </c>
      <c r="T6" s="361">
        <f>K7+K6+M6+O7+O6+Q6+E6+C6+C7</f>
        <v>60</v>
      </c>
      <c r="U6" s="363" t="s">
        <v>219</v>
      </c>
      <c r="W6" s="346">
        <f>IF(B6&gt;C6,1,0)+IF(B7&gt;C7,1,0)+IF(D6&gt;E6,1,0)+IF(J6&gt;K6,1,0)+IF(J7&gt;K7,1,0)+IF(L6&gt;M6,1,0)+IF(N6&gt;O6,1,0)+IF(N7&gt;O7,1,0)+IF(P6&gt;Q6,1,0)</f>
        <v>0</v>
      </c>
      <c r="X6" s="332">
        <f>IF(B6&lt;C6,1,0)+IF(B7&lt;C7,1,0)+IF(D6&lt;E6,1,0)+IF(J6&lt;K6,1,0)+IF(J7&lt;K7,1,0)+IF(L6&lt;M6,1,0)+IF(N6&lt;O6,1,0)+IF(N7&lt;O7,1,0)+IF(P6&lt;Q6,1,0)</f>
        <v>4</v>
      </c>
      <c r="Y6" s="332">
        <f t="shared" ref="Y6" si="0">W6/X6</f>
        <v>0</v>
      </c>
      <c r="Z6" s="333">
        <f t="shared" ref="Z6" si="1">S6/T6</f>
        <v>0.48333333333333334</v>
      </c>
    </row>
    <row r="7" spans="1:26" ht="15.75" customHeight="1" thickBot="1" x14ac:dyDescent="0.3">
      <c r="A7" s="352"/>
      <c r="B7" s="11">
        <f>G5</f>
        <v>0</v>
      </c>
      <c r="C7" s="12">
        <f>F5</f>
        <v>0</v>
      </c>
      <c r="D7" s="334">
        <f>IF(AND(B6=0,B7=0),0,1)*0+IF(AND(B6&gt;C6,B7&gt;C7),1,0)*2+IF(AND(B6&lt;C6,B7&lt;C7),1,0)*IF(AND(B6=0,B7=0),0,1)+IF(D6&gt;E6,1,0)*2+IF(D6&lt;E6,1,0)*1</f>
        <v>0</v>
      </c>
      <c r="E7" s="335"/>
      <c r="F7" s="353"/>
      <c r="G7" s="354"/>
      <c r="H7" s="354"/>
      <c r="I7" s="355"/>
      <c r="J7" s="13">
        <v>10</v>
      </c>
      <c r="K7" s="14">
        <v>15</v>
      </c>
      <c r="L7" s="334">
        <f>IF(AND(J6=0,J7=0),0,1)*0+IF(AND(J6&gt;K6,J7&gt;K7),1,0)*2+IF(AND(J6&lt;K6,J7&lt;K7),1,0)*IF(AND(J6=0,J7=0),0,1)+IF(L6&gt;M6,1,0)*2+IF(L6&lt;M6,1,0)*1</f>
        <v>1</v>
      </c>
      <c r="M7" s="335"/>
      <c r="N7" s="13">
        <v>9</v>
      </c>
      <c r="O7" s="14">
        <v>15</v>
      </c>
      <c r="P7" s="334">
        <f>IF(AND(N6=0,N7=0),0,1)*0+IF(AND(N6&gt;O6,N7&gt;O7),1,0)*2+IF(AND(N6&lt;O6,N7&lt;O7),1,0)*IF(AND(N6=0,N7=0),0,1)+IF(P6&gt;Q6,1,0)*2+IF(P6&lt;Q6,1,0)*1</f>
        <v>1</v>
      </c>
      <c r="Q7" s="335"/>
      <c r="R7" s="360"/>
      <c r="S7" s="356"/>
      <c r="T7" s="362"/>
      <c r="U7" s="364"/>
      <c r="W7" s="357"/>
      <c r="X7" s="332"/>
      <c r="Y7" s="332"/>
      <c r="Z7" s="333"/>
    </row>
    <row r="8" spans="1:26" ht="16.5" customHeight="1" thickTop="1" thickBot="1" x14ac:dyDescent="0.3">
      <c r="A8" s="336" t="s">
        <v>138</v>
      </c>
      <c r="B8" s="7">
        <f>K4</f>
        <v>0</v>
      </c>
      <c r="C8" s="15">
        <f>J4</f>
        <v>0</v>
      </c>
      <c r="D8" s="16">
        <f>M4</f>
        <v>0</v>
      </c>
      <c r="E8" s="129">
        <f>L4</f>
        <v>0</v>
      </c>
      <c r="F8" s="17">
        <f>K6</f>
        <v>15</v>
      </c>
      <c r="G8" s="18">
        <f>J6</f>
        <v>9</v>
      </c>
      <c r="H8" s="19">
        <f>M6</f>
        <v>0</v>
      </c>
      <c r="I8" s="130">
        <f>L6</f>
        <v>0</v>
      </c>
      <c r="J8" s="338"/>
      <c r="K8" s="339"/>
      <c r="L8" s="339"/>
      <c r="M8" s="340"/>
      <c r="N8" s="10">
        <v>15</v>
      </c>
      <c r="O8" s="8">
        <v>13</v>
      </c>
      <c r="P8" s="9"/>
      <c r="Q8" s="127"/>
      <c r="R8" s="359">
        <f>P9+H9+D9</f>
        <v>4</v>
      </c>
      <c r="S8" s="344">
        <f>H8+F8+F9+D8+B8+B9+N8+N9+P8</f>
        <v>63</v>
      </c>
      <c r="T8" s="361">
        <f>I8+G8+G9+E8+C8+C9+O9+O8+Q8</f>
        <v>48</v>
      </c>
      <c r="U8" s="363" t="s">
        <v>217</v>
      </c>
      <c r="W8" s="346">
        <f>IF(B8&gt;C8,1,0)+IF(B9&gt;C9,1,0)+IF(D8&gt;E8,1,0)+IF(F8&gt;G8,1,0)+IF(F9&gt;G9,1,0)+IF(H8&gt;I8,1,0)+IF(N8&gt;O8,1,0)+IF(N9&gt;O9,1,0)+IF(P8&gt;Q8,1,0)</f>
        <v>4</v>
      </c>
      <c r="X8" s="332">
        <f>IF(B8&lt;C8,1,0)+IF(B9&lt;C9,1,0)+IF(D8&lt;E8,1,0)+IF(F8&lt;G8,1,0)+IF(F9&lt;G9,1,0)+IF(H8&lt;I8,1,0)+IF(N8&lt;O8,1,0)+IF(N9&lt;O9,1,0)+IF(P8&lt;Q8,1,0)</f>
        <v>0</v>
      </c>
      <c r="Y8" s="332" t="e">
        <f t="shared" ref="Y8" si="2">W8/X8</f>
        <v>#DIV/0!</v>
      </c>
      <c r="Z8" s="333">
        <f t="shared" ref="Z8" si="3">S8/T8</f>
        <v>1.3125</v>
      </c>
    </row>
    <row r="9" spans="1:26" ht="15.75" customHeight="1" thickBot="1" x14ac:dyDescent="0.3">
      <c r="A9" s="352"/>
      <c r="B9" s="20">
        <f>K5</f>
        <v>0</v>
      </c>
      <c r="C9" s="21">
        <f>J5</f>
        <v>0</v>
      </c>
      <c r="D9" s="334">
        <f>IF(AND(B8=0,B9=0),0,1)*0+IF(AND(B8&gt;C8,B9&gt;C9),1,0)*2+IF(AND(B8&lt;C8,B9&lt;C9),1,0)*IF(AND(B8=0,B9=0),0,1)+IF(D8&gt;E8,1,0)*2+IF(D8&lt;E8,1,0)*1</f>
        <v>0</v>
      </c>
      <c r="E9" s="335"/>
      <c r="F9" s="22">
        <f>K7</f>
        <v>15</v>
      </c>
      <c r="G9" s="23">
        <f>J7</f>
        <v>10</v>
      </c>
      <c r="H9" s="334">
        <f>IF(AND(F8=0,F9=0),0,1)*0+IF(AND(F8&gt;G8,F9&gt;G9),1,0)*2+IF(AND(F8&lt;G8,F9&lt;G9),1,0)*IF(AND(F8=0,F9=0),0,1)+IF(H8&gt;I8,1,0)*2+IF(H8&lt;I8,1,0)*1</f>
        <v>2</v>
      </c>
      <c r="I9" s="335"/>
      <c r="J9" s="353"/>
      <c r="K9" s="354"/>
      <c r="L9" s="354"/>
      <c r="M9" s="355"/>
      <c r="N9" s="13">
        <v>18</v>
      </c>
      <c r="O9" s="14">
        <v>16</v>
      </c>
      <c r="P9" s="334">
        <f>IF(AND(N8=0,N9=0),0,1)*0+IF(AND(N8&gt;O8,N9&gt;O9),1,0)*2+IF(AND(N8&lt;O8,N9&lt;O9),1,0)*IF(AND(N8=0,N9=0),0,1)+IF(P8&gt;Q8,1,0)*2+IF(P8&lt;Q8,1,0)*1</f>
        <v>2</v>
      </c>
      <c r="Q9" s="335"/>
      <c r="R9" s="360"/>
      <c r="S9" s="356"/>
      <c r="T9" s="362"/>
      <c r="U9" s="364"/>
      <c r="W9" s="357"/>
      <c r="X9" s="332"/>
      <c r="Y9" s="332"/>
      <c r="Z9" s="333"/>
    </row>
    <row r="10" spans="1:26" ht="16.5" customHeight="1" thickTop="1" thickBot="1" x14ac:dyDescent="0.3">
      <c r="A10" s="336" t="s">
        <v>139</v>
      </c>
      <c r="B10" s="7">
        <f>O4</f>
        <v>0</v>
      </c>
      <c r="C10" s="15">
        <f>N4</f>
        <v>0</v>
      </c>
      <c r="D10" s="16">
        <f>Q4</f>
        <v>0</v>
      </c>
      <c r="E10" s="129">
        <f>P4</f>
        <v>0</v>
      </c>
      <c r="F10" s="17">
        <f>O6</f>
        <v>15</v>
      </c>
      <c r="G10" s="18">
        <f>N6</f>
        <v>1</v>
      </c>
      <c r="H10" s="19">
        <f>Q6</f>
        <v>0</v>
      </c>
      <c r="I10" s="130">
        <f>P6</f>
        <v>0</v>
      </c>
      <c r="J10" s="10">
        <f>O8</f>
        <v>13</v>
      </c>
      <c r="K10" s="8">
        <f>N8</f>
        <v>15</v>
      </c>
      <c r="L10" s="9">
        <f>Q8</f>
        <v>0</v>
      </c>
      <c r="M10" s="127">
        <f>P8</f>
        <v>0</v>
      </c>
      <c r="N10" s="338"/>
      <c r="O10" s="339"/>
      <c r="P10" s="339"/>
      <c r="Q10" s="340"/>
      <c r="R10" s="359">
        <f>H11+D11+L11</f>
        <v>3</v>
      </c>
      <c r="S10" s="344">
        <f>J10+J11+L10+B10+B11+D10+F10+F11+H10</f>
        <v>59</v>
      </c>
      <c r="T10" s="361">
        <f>K11+K10+M10+C11+C10+E10+I10+G10+G11</f>
        <v>43</v>
      </c>
      <c r="U10" s="363" t="s">
        <v>218</v>
      </c>
      <c r="W10" s="346">
        <f>IF(B10&gt;C10,1,0)+IF(B11&gt;C11,1,0)+IF(D10&gt;E10,1,0)+IF(F10&gt;G10,1,0)+IF(F11&gt;G11,1,0)+IF(H10&gt;I10,1,0)+IF(J10&gt;K10,1,0)+IF(J11&gt;K11,1,0)+IF(L10&gt;M10,1,0)</f>
        <v>2</v>
      </c>
      <c r="X10" s="332">
        <f>IF(B10&lt;C10,1,0)+IF(B11&lt;C11,1,0)+IF(D10&lt;E10,1,0)+IF(F10&lt;G10,1,0)+IF(F11&lt;G11,1,0)+IF(H10&lt;I10,1,0)+IF(J10&lt;K10,1,0)+IF(J11&lt;K11,1,0)+IF(L10&lt;M10,1,0)</f>
        <v>2</v>
      </c>
      <c r="Y10" s="332">
        <f t="shared" ref="Y10" si="4">W10/X10</f>
        <v>1</v>
      </c>
      <c r="Z10" s="333">
        <f t="shared" ref="Z10" si="5">S10/T10</f>
        <v>1.3720930232558139</v>
      </c>
    </row>
    <row r="11" spans="1:26" ht="15.75" customHeight="1" thickBot="1" x14ac:dyDescent="0.3">
      <c r="A11" s="337"/>
      <c r="B11" s="24">
        <f>O5</f>
        <v>0</v>
      </c>
      <c r="C11" s="25">
        <f>N5</f>
        <v>0</v>
      </c>
      <c r="D11" s="350">
        <f>IF(AND(B10=0,B11=0),0,1)*0+IF(AND(B10&gt;C10,B11&gt;C11),1,0)*2+IF(AND(B10&lt;C10,B11&lt;C11),1,0)*IF(AND(B10=0,B11=0),0,1)+IF(D10&gt;E10,1,0)*2+IF(D10&lt;E10,1,0)*1</f>
        <v>0</v>
      </c>
      <c r="E11" s="351"/>
      <c r="F11" s="26">
        <f>O7</f>
        <v>15</v>
      </c>
      <c r="G11" s="27">
        <f>N7</f>
        <v>9</v>
      </c>
      <c r="H11" s="350">
        <f>IF(AND(F10=0,F11=0),0,1)*0+IF(AND(F10&gt;G10,F11&gt;G11),1,0)*2+IF(AND(F10&lt;G10,F11&lt;G11),1,0)*IF(AND(F10=0,F11=0),0,1)+IF(H10&gt;I10,1,0)*2+IF(H10&lt;I10,1,0)*1</f>
        <v>2</v>
      </c>
      <c r="I11" s="351"/>
      <c r="J11" s="28">
        <f>O9</f>
        <v>16</v>
      </c>
      <c r="K11" s="26">
        <f>N9</f>
        <v>18</v>
      </c>
      <c r="L11" s="350">
        <f>IF(AND(J10=0,J11=0),0,1)*0+IF(AND(J10&gt;K10,J11&gt;K11),1,0)*2+IF(AND(J10&lt;K10,J11&lt;K11),1,0)*IF(AND(J10=0,J11=0),0,1)+IF(L10&gt;M10,1,0)*2+IF(L10&lt;M10,1,0)*1</f>
        <v>1</v>
      </c>
      <c r="M11" s="351"/>
      <c r="N11" s="341"/>
      <c r="O11" s="342"/>
      <c r="P11" s="342"/>
      <c r="Q11" s="343"/>
      <c r="R11" s="378"/>
      <c r="S11" s="345"/>
      <c r="T11" s="379"/>
      <c r="U11" s="380"/>
      <c r="W11" s="347"/>
      <c r="X11" s="348"/>
      <c r="Y11" s="348"/>
      <c r="Z11" s="349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5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</sheetData>
  <mergeCells count="58">
    <mergeCell ref="A1:X1"/>
    <mergeCell ref="B3:E3"/>
    <mergeCell ref="F3:I3"/>
    <mergeCell ref="J3:M3"/>
    <mergeCell ref="N3:Q3"/>
    <mergeCell ref="S3:T3"/>
    <mergeCell ref="Z4:Z5"/>
    <mergeCell ref="A6:A7"/>
    <mergeCell ref="F6:I7"/>
    <mergeCell ref="A4:A5"/>
    <mergeCell ref="B4:E5"/>
    <mergeCell ref="S4:S5"/>
    <mergeCell ref="W4:W5"/>
    <mergeCell ref="X4:X5"/>
    <mergeCell ref="X6:X7"/>
    <mergeCell ref="H5:I5"/>
    <mergeCell ref="L5:M5"/>
    <mergeCell ref="P5:Q5"/>
    <mergeCell ref="R6:R7"/>
    <mergeCell ref="T6:T7"/>
    <mergeCell ref="R4:R5"/>
    <mergeCell ref="T4:T5"/>
    <mergeCell ref="Y6:Y7"/>
    <mergeCell ref="U4:U5"/>
    <mergeCell ref="Y4:Y5"/>
    <mergeCell ref="Z6:Z7"/>
    <mergeCell ref="D9:E9"/>
    <mergeCell ref="P9:Q9"/>
    <mergeCell ref="D7:E7"/>
    <mergeCell ref="X8:X9"/>
    <mergeCell ref="Y8:Y9"/>
    <mergeCell ref="Z8:Z9"/>
    <mergeCell ref="R8:R9"/>
    <mergeCell ref="T8:T9"/>
    <mergeCell ref="U8:U9"/>
    <mergeCell ref="U6:U7"/>
    <mergeCell ref="L7:M7"/>
    <mergeCell ref="P7:Q7"/>
    <mergeCell ref="A8:A9"/>
    <mergeCell ref="J8:M9"/>
    <mergeCell ref="S8:S9"/>
    <mergeCell ref="W8:W9"/>
    <mergeCell ref="S6:S7"/>
    <mergeCell ref="W6:W7"/>
    <mergeCell ref="H9:I9"/>
    <mergeCell ref="A10:A11"/>
    <mergeCell ref="N10:Q11"/>
    <mergeCell ref="S10:S11"/>
    <mergeCell ref="W10:W11"/>
    <mergeCell ref="X10:X11"/>
    <mergeCell ref="D11:E11"/>
    <mergeCell ref="L11:M11"/>
    <mergeCell ref="Y10:Y11"/>
    <mergeCell ref="Z10:Z11"/>
    <mergeCell ref="H11:I11"/>
    <mergeCell ref="R10:R11"/>
    <mergeCell ref="T10:T11"/>
    <mergeCell ref="U10:U1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showZeros="0" workbookViewId="0">
      <selection activeCell="A8" sqref="A8:A9"/>
    </sheetView>
  </sheetViews>
  <sheetFormatPr defaultRowHeight="15" x14ac:dyDescent="0.25"/>
  <cols>
    <col min="1" max="1" width="22" customWidth="1"/>
    <col min="2" max="3" width="4" customWidth="1"/>
    <col min="4" max="4" width="3.7109375" customWidth="1"/>
    <col min="5" max="5" width="3.85546875" customWidth="1"/>
    <col min="6" max="6" width="4" customWidth="1"/>
    <col min="7" max="7" width="3.85546875" customWidth="1"/>
    <col min="8" max="8" width="4.140625" customWidth="1"/>
    <col min="9" max="9" width="4" customWidth="1"/>
    <col min="10" max="11" width="4.140625" customWidth="1"/>
    <col min="12" max="12" width="4.28515625" customWidth="1"/>
    <col min="13" max="13" width="4.42578125" customWidth="1"/>
    <col min="14" max="14" width="4.5703125" customWidth="1"/>
    <col min="15" max="17" width="4.42578125" customWidth="1"/>
    <col min="18" max="18" width="7.42578125" customWidth="1"/>
    <col min="19" max="20" width="5.140625" customWidth="1"/>
    <col min="21" max="21" width="8.28515625" customWidth="1"/>
    <col min="22" max="22" width="15" customWidth="1"/>
    <col min="24" max="24" width="9.85546875" customWidth="1"/>
  </cols>
  <sheetData>
    <row r="1" spans="1:26" ht="44.25" customHeight="1" x14ac:dyDescent="0.25">
      <c r="A1" s="372" t="s">
        <v>31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</row>
    <row r="2" spans="1:26" ht="15.75" thickBot="1" x14ac:dyDescent="0.3"/>
    <row r="3" spans="1:26" ht="46.5" customHeight="1" thickTop="1" thickBot="1" x14ac:dyDescent="0.3">
      <c r="A3" s="1" t="s">
        <v>0</v>
      </c>
      <c r="B3" s="373">
        <v>1</v>
      </c>
      <c r="C3" s="374"/>
      <c r="D3" s="374"/>
      <c r="E3" s="375"/>
      <c r="F3" s="373">
        <v>2</v>
      </c>
      <c r="G3" s="374"/>
      <c r="H3" s="374"/>
      <c r="I3" s="375"/>
      <c r="J3" s="373">
        <v>3</v>
      </c>
      <c r="K3" s="374"/>
      <c r="L3" s="374"/>
      <c r="M3" s="375"/>
      <c r="N3" s="373">
        <v>4</v>
      </c>
      <c r="O3" s="374"/>
      <c r="P3" s="374"/>
      <c r="Q3" s="375"/>
      <c r="R3" s="125" t="s">
        <v>12</v>
      </c>
      <c r="S3" s="376" t="s">
        <v>13</v>
      </c>
      <c r="T3" s="377"/>
      <c r="U3" s="2" t="s">
        <v>4</v>
      </c>
      <c r="W3" s="43" t="s">
        <v>6</v>
      </c>
      <c r="X3" s="44" t="s">
        <v>7</v>
      </c>
      <c r="Y3" s="44" t="s">
        <v>8</v>
      </c>
      <c r="Z3" s="45" t="s">
        <v>9</v>
      </c>
    </row>
    <row r="4" spans="1:26" ht="16.5" thickTop="1" thickBot="1" x14ac:dyDescent="0.3">
      <c r="A4" s="336" t="s">
        <v>133</v>
      </c>
      <c r="B4" s="365"/>
      <c r="C4" s="366"/>
      <c r="D4" s="366"/>
      <c r="E4" s="367"/>
      <c r="F4" s="236">
        <v>15</v>
      </c>
      <c r="G4" s="237">
        <v>13</v>
      </c>
      <c r="H4" s="238">
        <v>10</v>
      </c>
      <c r="I4" s="239">
        <v>12</v>
      </c>
      <c r="J4" s="236">
        <v>5</v>
      </c>
      <c r="K4" s="240">
        <v>15</v>
      </c>
      <c r="L4" s="238"/>
      <c r="M4" s="241"/>
      <c r="N4" s="236">
        <v>14</v>
      </c>
      <c r="O4" s="240">
        <v>16</v>
      </c>
      <c r="P4" s="238">
        <v>9</v>
      </c>
      <c r="Q4" s="241">
        <v>11</v>
      </c>
      <c r="R4" s="359">
        <f>P5+L5+H5</f>
        <v>3</v>
      </c>
      <c r="S4" s="344">
        <f>J4+J5+L4+N4+N5+P4+H4+F4+F5</f>
        <v>82</v>
      </c>
      <c r="T4" s="361">
        <f>K5+K4+M4+O5+O4+Q4+I4+G4+G5</f>
        <v>106</v>
      </c>
      <c r="U4" s="363" t="s">
        <v>220</v>
      </c>
      <c r="W4" s="346">
        <f>IF(F4&gt;G4,1,0)+IF(F5&gt;G5,1,0)+IF(H4&gt;I4,1,0)+IF(J4&gt;K4,1,0)+IF(J5&gt;K5,1,0)+IF(L4&gt;M4,1,0)+IF(N4&gt;O4,1,0)+IF(N5&gt;O5,1,0)+IF(P4&gt;Q4,1,0)</f>
        <v>2</v>
      </c>
      <c r="X4" s="332">
        <f>IF(F4&lt;G4,1,0)+IF(F5&lt;G5,1,0)+IF(H4&lt;I4,1,0)+IF(J4&lt;K4,1,0)+IF(J5&lt;K5,1,0)+IF(L4&lt;M4,1,0)+IF(N4&lt;O4,1,0)+IF(N5&lt;O5,1,0)+IF(P4&lt;Q4,1,0)</f>
        <v>6</v>
      </c>
      <c r="Y4" s="332">
        <f>W4/X4</f>
        <v>0.33333333333333331</v>
      </c>
      <c r="Z4" s="333">
        <f>S4/T4</f>
        <v>0.77358490566037741</v>
      </c>
    </row>
    <row r="5" spans="1:26" ht="15.75" thickBot="1" x14ac:dyDescent="0.3">
      <c r="A5" s="352"/>
      <c r="B5" s="368"/>
      <c r="C5" s="369"/>
      <c r="D5" s="369"/>
      <c r="E5" s="370"/>
      <c r="F5" s="242">
        <v>12</v>
      </c>
      <c r="G5" s="243">
        <v>15</v>
      </c>
      <c r="H5" s="438">
        <f>IF(AND(F4=0,F5=0),0,1)*0+IF(AND(F4&gt;G4,F5&gt;G5),1,0)*2+IF(AND(F4&lt;G4,F5&lt;G5),1,0)*IF(AND(F4=0,F5=0),0,1)+IF(H4&gt;I4,1,0)*2+IF(H4&lt;I4,1,0)*1</f>
        <v>1</v>
      </c>
      <c r="I5" s="438"/>
      <c r="J5" s="242">
        <v>2</v>
      </c>
      <c r="K5" s="243">
        <v>15</v>
      </c>
      <c r="L5" s="438">
        <f>IF(AND(J4=0,J5=0),0,1)*0+IF(AND(J4&gt;K4,J5&gt;K5),1,0)*2+IF(AND(J4&lt;K4,J5&lt;K5),1,0)*IF(AND(J4=0,J5=0),0,1)+IF(L4&gt;M4,1,0)*2+IF(L4&lt;M4,1,0)*1</f>
        <v>1</v>
      </c>
      <c r="M5" s="438"/>
      <c r="N5" s="242">
        <v>15</v>
      </c>
      <c r="O5" s="243">
        <v>9</v>
      </c>
      <c r="P5" s="438">
        <f>IF(AND(N4=0,N5=0),0,1)*0+IF(AND(N4&gt;O4,N5&gt;O5),1,0)*2+IF(AND(N4&lt;O4,N5&lt;O5),1,0)*IF(AND(N4=0,N5=0),0,1)+IF(P4&gt;Q4,1,0)*2+IF(P4&lt;Q4,1,0)*1</f>
        <v>1</v>
      </c>
      <c r="Q5" s="438"/>
      <c r="R5" s="360"/>
      <c r="S5" s="356"/>
      <c r="T5" s="362"/>
      <c r="U5" s="364"/>
      <c r="W5" s="357"/>
      <c r="X5" s="332"/>
      <c r="Y5" s="332"/>
      <c r="Z5" s="333"/>
    </row>
    <row r="6" spans="1:26" ht="16.5" thickTop="1" thickBot="1" x14ac:dyDescent="0.3">
      <c r="A6" s="336" t="s">
        <v>134</v>
      </c>
      <c r="B6" s="3">
        <f>G4</f>
        <v>13</v>
      </c>
      <c r="C6" s="4">
        <f>F4</f>
        <v>15</v>
      </c>
      <c r="D6" s="5">
        <f>I4</f>
        <v>12</v>
      </c>
      <c r="E6" s="6">
        <f>H4</f>
        <v>10</v>
      </c>
      <c r="F6" s="439"/>
      <c r="G6" s="439"/>
      <c r="H6" s="439"/>
      <c r="I6" s="439"/>
      <c r="J6" s="244">
        <v>1</v>
      </c>
      <c r="K6" s="245">
        <v>15</v>
      </c>
      <c r="L6" s="246"/>
      <c r="M6" s="247"/>
      <c r="N6" s="248">
        <v>16</v>
      </c>
      <c r="O6" s="245">
        <v>14</v>
      </c>
      <c r="P6" s="249"/>
      <c r="Q6" s="247"/>
      <c r="R6" s="359">
        <f>P7+L7+D7</f>
        <v>5</v>
      </c>
      <c r="S6" s="344">
        <f>J6+J7+L6+N6+N7+P6+D6+B6+B7</f>
        <v>79</v>
      </c>
      <c r="T6" s="361">
        <f>K7+K6+M6+O7+O6+Q6+E6+C6+C7</f>
        <v>91</v>
      </c>
      <c r="U6" s="363" t="s">
        <v>218</v>
      </c>
      <c r="W6" s="346">
        <f>IF(B6&gt;C6,1,0)+IF(B7&gt;C7,1,0)+IF(D6&gt;E6,1,0)+IF(J6&gt;K6,1,0)+IF(J7&gt;K7,1,0)+IF(L6&gt;M6,1,0)+IF(N6&gt;O6,1,0)+IF(N7&gt;O7,1,0)+IF(P6&gt;Q6,1,0)</f>
        <v>4</v>
      </c>
      <c r="X6" s="332">
        <f>IF(B6&lt;C6,1,0)+IF(B7&lt;C7,1,0)+IF(D6&lt;E6,1,0)+IF(J6&lt;K6,1,0)+IF(J7&lt;K7,1,0)+IF(L6&lt;M6,1,0)+IF(N6&lt;O6,1,0)+IF(N7&lt;O7,1,0)+IF(P6&lt;Q6,1,0)</f>
        <v>3</v>
      </c>
      <c r="Y6" s="332">
        <f t="shared" ref="Y6" si="0">W6/X6</f>
        <v>1.3333333333333333</v>
      </c>
      <c r="Z6" s="333">
        <f t="shared" ref="Z6" si="1">S6/T6</f>
        <v>0.86813186813186816</v>
      </c>
    </row>
    <row r="7" spans="1:26" ht="16.5" thickTop="1" thickBot="1" x14ac:dyDescent="0.3">
      <c r="A7" s="352"/>
      <c r="B7" s="11">
        <f>G5</f>
        <v>15</v>
      </c>
      <c r="C7" s="12">
        <f>F5</f>
        <v>12</v>
      </c>
      <c r="D7" s="334">
        <f>IF(AND(B6=0,B7=0),0,1)*0+IF(AND(B6&gt;C6,B7&gt;C7),1,0)*2+IF(AND(B6&lt;C6,B7&lt;C7),1,0)*IF(AND(B6=0,B7=0),0,1)+IF(D6&gt;E6,1,0)*2+IF(D6&lt;E6,1,0)*1</f>
        <v>2</v>
      </c>
      <c r="E7" s="335"/>
      <c r="F7" s="439"/>
      <c r="G7" s="439"/>
      <c r="H7" s="439"/>
      <c r="I7" s="439"/>
      <c r="J7" s="250">
        <v>7</v>
      </c>
      <c r="K7" s="251">
        <v>15</v>
      </c>
      <c r="L7" s="438">
        <f>IF(AND(J6=0,J7=0),0,1)*0+IF(AND(J6&gt;K6,J7&gt;K7),1,0)*2+IF(AND(J6&lt;K6,J7&lt;K7),1,0)*IF(AND(J6=0,J7=0),0,1)+IF(L6&gt;M6,1,0)*2+IF(L6&lt;M6,1,0)*1</f>
        <v>1</v>
      </c>
      <c r="M7" s="438"/>
      <c r="N7" s="250">
        <v>15</v>
      </c>
      <c r="O7" s="251">
        <v>10</v>
      </c>
      <c r="P7" s="438">
        <f>IF(AND(N6=0,N7=0),0,1)*0+IF(AND(N6&gt;O6,N7&gt;O7),1,0)*2+IF(AND(N6&lt;O6,N7&lt;O7),1,0)*IF(AND(N6=0,N7=0),0,1)+IF(P6&gt;Q6,1,0)*2+IF(P6&lt;Q6,1,0)*1</f>
        <v>2</v>
      </c>
      <c r="Q7" s="438"/>
      <c r="R7" s="360"/>
      <c r="S7" s="356"/>
      <c r="T7" s="362"/>
      <c r="U7" s="364"/>
      <c r="W7" s="357"/>
      <c r="X7" s="332"/>
      <c r="Y7" s="332"/>
      <c r="Z7" s="333"/>
    </row>
    <row r="8" spans="1:26" ht="16.5" thickTop="1" thickBot="1" x14ac:dyDescent="0.3">
      <c r="A8" s="336" t="s">
        <v>226</v>
      </c>
      <c r="B8" s="7">
        <f>K4</f>
        <v>15</v>
      </c>
      <c r="C8" s="15">
        <f>J4</f>
        <v>5</v>
      </c>
      <c r="D8" s="16">
        <f>M4</f>
        <v>0</v>
      </c>
      <c r="E8" s="129">
        <f>L4</f>
        <v>0</v>
      </c>
      <c r="F8" s="252">
        <f>K6</f>
        <v>15</v>
      </c>
      <c r="G8" s="253">
        <f>J6</f>
        <v>1</v>
      </c>
      <c r="H8" s="254">
        <f>M6</f>
        <v>0</v>
      </c>
      <c r="I8" s="255">
        <f>L6</f>
        <v>0</v>
      </c>
      <c r="J8" s="439"/>
      <c r="K8" s="439"/>
      <c r="L8" s="439"/>
      <c r="M8" s="439"/>
      <c r="N8" s="248">
        <v>15</v>
      </c>
      <c r="O8" s="245">
        <v>6</v>
      </c>
      <c r="P8" s="246"/>
      <c r="Q8" s="247"/>
      <c r="R8" s="359">
        <f>P9+H9+D9</f>
        <v>6</v>
      </c>
      <c r="S8" s="344">
        <f>H8+F8+F9+D8+B8+B9+N8+N9+P8</f>
        <v>90</v>
      </c>
      <c r="T8" s="361">
        <f>I8+G8+G9+E8+C8+C9+O9+O8+Q8</f>
        <v>27</v>
      </c>
      <c r="U8" s="363" t="s">
        <v>217</v>
      </c>
      <c r="W8" s="346">
        <f>IF(B8&gt;C8,1,0)+IF(B9&gt;C9,1,0)+IF(D8&gt;E8,1,0)+IF(F8&gt;G8,1,0)+IF(F9&gt;G9,1,0)+IF(H8&gt;I8,1,0)+IF(N8&gt;O8,1,0)+IF(N9&gt;O9,1,0)+IF(P8&gt;Q8,1,0)</f>
        <v>6</v>
      </c>
      <c r="X8" s="332">
        <f>IF(B8&lt;C8,1,0)+IF(B9&lt;C9,1,0)+IF(D8&lt;E8,1,0)+IF(F8&lt;G8,1,0)+IF(F9&lt;G9,1,0)+IF(H8&lt;I8,1,0)+IF(N8&lt;O8,1,0)+IF(N9&lt;O9,1,0)+IF(P8&lt;Q8,1,0)</f>
        <v>0</v>
      </c>
      <c r="Y8" s="332" t="e">
        <f t="shared" ref="Y8" si="2">W8/X8</f>
        <v>#DIV/0!</v>
      </c>
      <c r="Z8" s="333">
        <f t="shared" ref="Z8" si="3">S8/T8</f>
        <v>3.3333333333333335</v>
      </c>
    </row>
    <row r="9" spans="1:26" ht="16.5" thickTop="1" thickBot="1" x14ac:dyDescent="0.3">
      <c r="A9" s="352"/>
      <c r="B9" s="20">
        <f>K5</f>
        <v>15</v>
      </c>
      <c r="C9" s="21">
        <f>J5</f>
        <v>2</v>
      </c>
      <c r="D9" s="334">
        <f>IF(AND(B8=0,B9=0),0,1)*0+IF(AND(B8&gt;C8,B9&gt;C9),1,0)*2+IF(AND(B8&lt;C8,B9&lt;C9),1,0)*IF(AND(B8=0,B9=0),0,1)+IF(D8&gt;E8,1,0)*2+IF(D8&lt;E8,1,0)*1</f>
        <v>2</v>
      </c>
      <c r="E9" s="335"/>
      <c r="F9" s="256">
        <f>K7</f>
        <v>15</v>
      </c>
      <c r="G9" s="257">
        <f>J7</f>
        <v>7</v>
      </c>
      <c r="H9" s="438">
        <f>IF(AND(F8=0,F9=0),0,1)*0+IF(AND(F8&gt;G8,F9&gt;G9),1,0)*2+IF(AND(F8&lt;G8,F9&lt;G9),1,0)*IF(AND(F8=0,F9=0),0,1)+IF(H8&gt;I8,1,0)*2+IF(H8&lt;I8,1,0)*1</f>
        <v>2</v>
      </c>
      <c r="I9" s="438"/>
      <c r="J9" s="439"/>
      <c r="K9" s="439"/>
      <c r="L9" s="439"/>
      <c r="M9" s="439"/>
      <c r="N9" s="250">
        <v>15</v>
      </c>
      <c r="O9" s="251">
        <v>6</v>
      </c>
      <c r="P9" s="438">
        <f>IF(AND(N8=0,N9=0),0,1)*0+IF(AND(N8&gt;O8,N9&gt;O9),1,0)*2+IF(AND(N8&lt;O8,N9&lt;O9),1,0)*IF(AND(N8=0,N9=0),0,1)+IF(P8&gt;Q8,1,0)*2+IF(P8&lt;Q8,1,0)*1</f>
        <v>2</v>
      </c>
      <c r="Q9" s="438"/>
      <c r="R9" s="360"/>
      <c r="S9" s="356"/>
      <c r="T9" s="362"/>
      <c r="U9" s="364"/>
      <c r="W9" s="357"/>
      <c r="X9" s="332"/>
      <c r="Y9" s="332"/>
      <c r="Z9" s="333"/>
    </row>
    <row r="10" spans="1:26" ht="16.5" thickTop="1" thickBot="1" x14ac:dyDescent="0.3">
      <c r="A10" s="336" t="s">
        <v>135</v>
      </c>
      <c r="B10" s="7">
        <f>O4</f>
        <v>16</v>
      </c>
      <c r="C10" s="15">
        <f>N4</f>
        <v>14</v>
      </c>
      <c r="D10" s="16">
        <f>Q4</f>
        <v>11</v>
      </c>
      <c r="E10" s="129">
        <f>P4</f>
        <v>9</v>
      </c>
      <c r="F10" s="17">
        <f>O6</f>
        <v>14</v>
      </c>
      <c r="G10" s="18">
        <f>N6</f>
        <v>16</v>
      </c>
      <c r="H10" s="19">
        <f>Q6</f>
        <v>0</v>
      </c>
      <c r="I10" s="130">
        <f>P6</f>
        <v>0</v>
      </c>
      <c r="J10" s="10">
        <f>O8</f>
        <v>6</v>
      </c>
      <c r="K10" s="8">
        <f>N8</f>
        <v>15</v>
      </c>
      <c r="L10" s="9">
        <f>Q8</f>
        <v>0</v>
      </c>
      <c r="M10" s="127">
        <f>P8</f>
        <v>0</v>
      </c>
      <c r="N10" s="338"/>
      <c r="O10" s="339"/>
      <c r="P10" s="339"/>
      <c r="Q10" s="340"/>
      <c r="R10" s="359">
        <f>H11+D11+L11</f>
        <v>4</v>
      </c>
      <c r="S10" s="344">
        <f>J10+J11+L10+B10+B11+D10+F10+F11+H10</f>
        <v>72</v>
      </c>
      <c r="T10" s="361">
        <f>K11+K10+M10+C11+C10+E10+I10+G10+G11</f>
        <v>99</v>
      </c>
      <c r="U10" s="363" t="s">
        <v>219</v>
      </c>
      <c r="W10" s="346">
        <f>IF(B10&gt;C10,1,0)+IF(B11&gt;C11,1,0)+IF(D10&gt;E10,1,0)+IF(F10&gt;G10,1,0)+IF(F11&gt;G11,1,0)+IF(H10&gt;I10,1,0)+IF(J10&gt;K10,1,0)+IF(J11&gt;K11,1,0)+IF(L10&gt;M10,1,0)</f>
        <v>2</v>
      </c>
      <c r="X10" s="332">
        <f>IF(B10&lt;C10,1,0)+IF(B11&lt;C11,1,0)+IF(D10&lt;E10,1,0)+IF(F10&lt;G10,1,0)+IF(F11&lt;G11,1,0)+IF(H10&lt;I10,1,0)+IF(J10&lt;K10,1,0)+IF(J11&lt;K11,1,0)+IF(L10&lt;M10,1,0)</f>
        <v>5</v>
      </c>
      <c r="Y10" s="332">
        <f t="shared" ref="Y10" si="4">W10/X10</f>
        <v>0.4</v>
      </c>
      <c r="Z10" s="333">
        <f t="shared" ref="Z10" si="5">S10/T10</f>
        <v>0.72727272727272729</v>
      </c>
    </row>
    <row r="11" spans="1:26" ht="15.75" thickBot="1" x14ac:dyDescent="0.3">
      <c r="A11" s="337"/>
      <c r="B11" s="24">
        <f>O5</f>
        <v>9</v>
      </c>
      <c r="C11" s="25">
        <f>N5</f>
        <v>15</v>
      </c>
      <c r="D11" s="350">
        <f>IF(AND(B10=0,B11=0),0,1)*0+IF(AND(B10&gt;C10,B11&gt;C11),1,0)*2+IF(AND(B10&lt;C10,B11&lt;C11),1,0)*IF(AND(B10=0,B11=0),0,1)+IF(D10&gt;E10,1,0)*2+IF(D10&lt;E10,1,0)*1</f>
        <v>2</v>
      </c>
      <c r="E11" s="351"/>
      <c r="F11" s="26">
        <f>O7</f>
        <v>10</v>
      </c>
      <c r="G11" s="27">
        <f>N7</f>
        <v>15</v>
      </c>
      <c r="H11" s="350">
        <f>IF(AND(F10=0,F11=0),0,1)*0+IF(AND(F10&gt;G10,F11&gt;G11),1,0)*2+IF(AND(F10&lt;G10,F11&lt;G11),1,0)*IF(AND(F10=0,F11=0),0,1)+IF(H10&gt;I10,1,0)*2+IF(H10&lt;I10,1,0)*1</f>
        <v>1</v>
      </c>
      <c r="I11" s="351"/>
      <c r="J11" s="28">
        <f>O9</f>
        <v>6</v>
      </c>
      <c r="K11" s="26">
        <f>N9</f>
        <v>15</v>
      </c>
      <c r="L11" s="350">
        <f>IF(AND(J10=0,J11=0),0,1)*0+IF(AND(J10&gt;K10,J11&gt;K11),1,0)*2+IF(AND(J10&lt;K10,J11&lt;K11),1,0)*IF(AND(J10=0,J11=0),0,1)+IF(L10&gt;M10,1,0)*2+IF(L10&lt;M10,1,0)*1</f>
        <v>1</v>
      </c>
      <c r="M11" s="351"/>
      <c r="N11" s="341"/>
      <c r="O11" s="342"/>
      <c r="P11" s="342"/>
      <c r="Q11" s="343"/>
      <c r="R11" s="378"/>
      <c r="S11" s="345"/>
      <c r="T11" s="379"/>
      <c r="U11" s="380"/>
      <c r="W11" s="347"/>
      <c r="X11" s="348"/>
      <c r="Y11" s="348"/>
      <c r="Z11" s="349"/>
    </row>
    <row r="12" spans="1:26" ht="15.75" thickTop="1" x14ac:dyDescent="0.25"/>
    <row r="14" spans="1:26" x14ac:dyDescent="0.25">
      <c r="A14" t="s">
        <v>5</v>
      </c>
    </row>
  </sheetData>
  <mergeCells count="58">
    <mergeCell ref="A1:X1"/>
    <mergeCell ref="B3:E3"/>
    <mergeCell ref="F3:I3"/>
    <mergeCell ref="J3:M3"/>
    <mergeCell ref="N3:Q3"/>
    <mergeCell ref="S3:T3"/>
    <mergeCell ref="A4:A5"/>
    <mergeCell ref="B4:E5"/>
    <mergeCell ref="R4:R5"/>
    <mergeCell ref="S4:S5"/>
    <mergeCell ref="T4:T5"/>
    <mergeCell ref="W4:W5"/>
    <mergeCell ref="X4:X5"/>
    <mergeCell ref="Y4:Y5"/>
    <mergeCell ref="Z4:Z5"/>
    <mergeCell ref="H5:I5"/>
    <mergeCell ref="L5:M5"/>
    <mergeCell ref="P5:Q5"/>
    <mergeCell ref="U4:U5"/>
    <mergeCell ref="A6:A7"/>
    <mergeCell ref="F6:I7"/>
    <mergeCell ref="R6:R7"/>
    <mergeCell ref="S6:S7"/>
    <mergeCell ref="T6:T7"/>
    <mergeCell ref="W6:W7"/>
    <mergeCell ref="X6:X7"/>
    <mergeCell ref="Y6:Y7"/>
    <mergeCell ref="Z6:Z7"/>
    <mergeCell ref="D7:E7"/>
    <mergeCell ref="L7:M7"/>
    <mergeCell ref="P7:Q7"/>
    <mergeCell ref="U6:U7"/>
    <mergeCell ref="A8:A9"/>
    <mergeCell ref="J8:M9"/>
    <mergeCell ref="R8:R9"/>
    <mergeCell ref="S8:S9"/>
    <mergeCell ref="T8:T9"/>
    <mergeCell ref="W8:W9"/>
    <mergeCell ref="X8:X9"/>
    <mergeCell ref="Y8:Y9"/>
    <mergeCell ref="Z8:Z9"/>
    <mergeCell ref="D9:E9"/>
    <mergeCell ref="H9:I9"/>
    <mergeCell ref="P9:Q9"/>
    <mergeCell ref="U8:U9"/>
    <mergeCell ref="A10:A11"/>
    <mergeCell ref="N10:Q11"/>
    <mergeCell ref="R10:R11"/>
    <mergeCell ref="S10:S11"/>
    <mergeCell ref="T10:T11"/>
    <mergeCell ref="W10:W11"/>
    <mergeCell ref="X10:X11"/>
    <mergeCell ref="Y10:Y11"/>
    <mergeCell ref="Z10:Z11"/>
    <mergeCell ref="D11:E11"/>
    <mergeCell ref="H11:I11"/>
    <mergeCell ref="L11:M11"/>
    <mergeCell ref="U10:U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Zeros="0" workbookViewId="0">
      <selection activeCell="A8" sqref="A8:A9"/>
    </sheetView>
  </sheetViews>
  <sheetFormatPr defaultRowHeight="15" x14ac:dyDescent="0.25"/>
  <cols>
    <col min="1" max="1" width="24.425781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6" width="4.5703125" customWidth="1"/>
    <col min="17" max="17" width="3.5703125" customWidth="1"/>
    <col min="18" max="18" width="7.42578125" customWidth="1"/>
    <col min="19" max="19" width="5.140625" customWidth="1"/>
    <col min="20" max="20" width="6" customWidth="1"/>
    <col min="21" max="21" width="7.5703125" customWidth="1"/>
    <col min="22" max="22" width="9.5703125" customWidth="1"/>
    <col min="23" max="23" width="9.140625" customWidth="1"/>
    <col min="24" max="24" width="10" customWidth="1"/>
    <col min="25" max="25" width="10.28515625" customWidth="1"/>
    <col min="26" max="26" width="9.7109375" customWidth="1"/>
    <col min="27" max="27" width="10.28515625" customWidth="1"/>
    <col min="28" max="28" width="9.7109375" customWidth="1"/>
  </cols>
  <sheetData>
    <row r="1" spans="1:26" ht="33.75" customHeight="1" x14ac:dyDescent="0.25">
      <c r="A1" s="372" t="s">
        <v>14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</row>
    <row r="2" spans="1:26" ht="15.75" thickBot="1" x14ac:dyDescent="0.3"/>
    <row r="3" spans="1:26" ht="48" customHeight="1" thickTop="1" thickBot="1" x14ac:dyDescent="0.3">
      <c r="A3" s="1" t="s">
        <v>0</v>
      </c>
      <c r="B3" s="373">
        <v>1</v>
      </c>
      <c r="C3" s="374"/>
      <c r="D3" s="374"/>
      <c r="E3" s="375"/>
      <c r="F3" s="373">
        <v>2</v>
      </c>
      <c r="G3" s="374"/>
      <c r="H3" s="374"/>
      <c r="I3" s="375"/>
      <c r="J3" s="373">
        <v>3</v>
      </c>
      <c r="K3" s="374"/>
      <c r="L3" s="374"/>
      <c r="M3" s="375"/>
      <c r="N3" s="373">
        <v>4</v>
      </c>
      <c r="O3" s="374"/>
      <c r="P3" s="374"/>
      <c r="Q3" s="375"/>
      <c r="R3" s="125" t="s">
        <v>12</v>
      </c>
      <c r="S3" s="376" t="s">
        <v>13</v>
      </c>
      <c r="T3" s="377"/>
      <c r="U3" s="2" t="s">
        <v>4</v>
      </c>
      <c r="W3" s="43" t="s">
        <v>6</v>
      </c>
      <c r="X3" s="44" t="s">
        <v>7</v>
      </c>
      <c r="Y3" s="44" t="s">
        <v>8</v>
      </c>
      <c r="Z3" s="45" t="s">
        <v>9</v>
      </c>
    </row>
    <row r="4" spans="1:26" ht="16.5" customHeight="1" thickTop="1" thickBot="1" x14ac:dyDescent="0.3">
      <c r="A4" s="336" t="s">
        <v>199</v>
      </c>
      <c r="B4" s="365"/>
      <c r="C4" s="366"/>
      <c r="D4" s="366"/>
      <c r="E4" s="367"/>
      <c r="F4" s="29">
        <v>4</v>
      </c>
      <c r="G4" s="30">
        <v>15</v>
      </c>
      <c r="H4" s="31"/>
      <c r="I4" s="40"/>
      <c r="J4" s="29">
        <v>15</v>
      </c>
      <c r="K4" s="32">
        <v>11</v>
      </c>
      <c r="L4" s="31"/>
      <c r="M4" s="41"/>
      <c r="N4" s="29">
        <v>11</v>
      </c>
      <c r="O4" s="32">
        <v>15</v>
      </c>
      <c r="P4" s="31"/>
      <c r="Q4" s="41"/>
      <c r="R4" s="359">
        <f>P5+L5+H5</f>
        <v>4</v>
      </c>
      <c r="S4" s="344">
        <f>J4+J5+L4+N4+N5+P4+H4+F4+F5</f>
        <v>58</v>
      </c>
      <c r="T4" s="361">
        <f>K5+K4+M4+O5+O4+Q4+I4+G4+G5</f>
        <v>83</v>
      </c>
      <c r="U4" s="363" t="s">
        <v>219</v>
      </c>
      <c r="W4" s="346">
        <f>IF(F4&gt;G4,1,0)+IF(F5&gt;G5,1,0)+IF(H4&gt;I4,1,0)+IF(J4&gt;K4,1,0)+IF(J5&gt;K5,1,0)+IF(L4&gt;M4,1,0)+IF(N4&gt;O4,1,0)+IF(N5&gt;O5,1,0)+IF(P4&gt;Q4,1,0)</f>
        <v>2</v>
      </c>
      <c r="X4" s="332">
        <f>IF(F4&lt;G4,1,0)+IF(F5&lt;G5,1,0)+IF(H4&lt;I4,1,0)+IF(J4&lt;K4,1,0)+IF(J5&lt;K5,1,0)+IF(L4&lt;M4,1,0)+IF(N4&lt;O4,1,0)+IF(N5&lt;O5,1,0)+IF(P4&lt;Q4,1,0)</f>
        <v>4</v>
      </c>
      <c r="Y4" s="332">
        <f>W4/X4</f>
        <v>0.5</v>
      </c>
      <c r="Z4" s="333">
        <f>S4/T4</f>
        <v>0.6987951807228916</v>
      </c>
    </row>
    <row r="5" spans="1:26" ht="15.75" customHeight="1" thickBot="1" x14ac:dyDescent="0.3">
      <c r="A5" s="352"/>
      <c r="B5" s="368"/>
      <c r="C5" s="369"/>
      <c r="D5" s="369"/>
      <c r="E5" s="370"/>
      <c r="F5" s="33">
        <v>10</v>
      </c>
      <c r="G5" s="34">
        <v>15</v>
      </c>
      <c r="H5" s="334">
        <f>IF(AND(F4=0,F5=0),0,1)*0+IF(AND(F4&gt;G4,F5&gt;G5),1,0)*2+IF(AND(F4&lt;G4,F5&lt;G5),1,0)*IF(AND(F4=0,F5=0),0,1)+IF(H4&gt;I4,1,0)*2+IF(H4&lt;I4,1,0)*1</f>
        <v>1</v>
      </c>
      <c r="I5" s="335"/>
      <c r="J5" s="33">
        <v>15</v>
      </c>
      <c r="K5" s="34">
        <v>12</v>
      </c>
      <c r="L5" s="334">
        <f>IF(AND(J4=0,J5=0),0,1)*0+IF(AND(J4&gt;K4,J5&gt;K5),1,0)*2+IF(AND(J4&lt;K4,J5&lt;K5),1,0)*IF(AND(J4=0,J5=0),0,1)+IF(L4&gt;M4,1,0)*2+IF(L4&lt;M4,1,0)*1</f>
        <v>2</v>
      </c>
      <c r="M5" s="335"/>
      <c r="N5" s="33">
        <v>3</v>
      </c>
      <c r="O5" s="34">
        <v>15</v>
      </c>
      <c r="P5" s="334">
        <f>IF(AND(N4=0,N5=0),0,1)*0+IF(AND(N4&gt;O4,N5&gt;O5),1,0)*2+IF(AND(N4&lt;O4,N5&lt;O5),1,0)*IF(AND(N4=0,N5=0),0,1)+IF(P4&gt;Q4,1,0)*2+IF(P4&lt;Q4,1,0)*1</f>
        <v>1</v>
      </c>
      <c r="Q5" s="335"/>
      <c r="R5" s="360"/>
      <c r="S5" s="356"/>
      <c r="T5" s="362"/>
      <c r="U5" s="364"/>
      <c r="W5" s="357"/>
      <c r="X5" s="332"/>
      <c r="Y5" s="332"/>
      <c r="Z5" s="333"/>
    </row>
    <row r="6" spans="1:26" ht="16.5" customHeight="1" thickTop="1" thickBot="1" x14ac:dyDescent="0.3">
      <c r="A6" s="336" t="s">
        <v>200</v>
      </c>
      <c r="B6" s="3">
        <f>G4</f>
        <v>15</v>
      </c>
      <c r="C6" s="4">
        <f>F4</f>
        <v>4</v>
      </c>
      <c r="D6" s="5">
        <f>I4</f>
        <v>0</v>
      </c>
      <c r="E6" s="6">
        <f>H4</f>
        <v>0</v>
      </c>
      <c r="F6" s="338"/>
      <c r="G6" s="339"/>
      <c r="H6" s="339"/>
      <c r="I6" s="340"/>
      <c r="J6" s="7">
        <v>15</v>
      </c>
      <c r="K6" s="8">
        <v>12</v>
      </c>
      <c r="L6" s="9"/>
      <c r="M6" s="127"/>
      <c r="N6" s="10">
        <v>15</v>
      </c>
      <c r="O6" s="8">
        <v>17</v>
      </c>
      <c r="P6" s="128"/>
      <c r="Q6" s="127"/>
      <c r="R6" s="359">
        <f>P7+L7+D7</f>
        <v>5</v>
      </c>
      <c r="S6" s="344">
        <f>J6+J7+L6+N6+N7+P6+D6+B6+B7</f>
        <v>86</v>
      </c>
      <c r="T6" s="361">
        <f>K7+K6+M6+O7+O6+Q6+E6+C6+C7</f>
        <v>66</v>
      </c>
      <c r="U6" s="363" t="s">
        <v>218</v>
      </c>
      <c r="W6" s="346">
        <f>IF(B6&gt;C6,1,0)+IF(B7&gt;C7,1,0)+IF(D6&gt;E6,1,0)+IF(J6&gt;K6,1,0)+IF(J7&gt;K7,1,0)+IF(L6&gt;M6,1,0)+IF(N6&gt;O6,1,0)+IF(N7&gt;O7,1,0)+IF(P6&gt;Q6,1,0)</f>
        <v>4</v>
      </c>
      <c r="X6" s="332">
        <f>IF(B6&lt;C6,1,0)+IF(B7&lt;C7,1,0)+IF(D6&lt;E6,1,0)+IF(J6&lt;K6,1,0)+IF(J7&lt;K7,1,0)+IF(L6&lt;M6,1,0)+IF(N6&lt;O6,1,0)+IF(N7&lt;O7,1,0)+IF(P6&lt;Q6,1,0)</f>
        <v>2</v>
      </c>
      <c r="Y6" s="332">
        <f t="shared" ref="Y6" si="0">W6/X6</f>
        <v>2</v>
      </c>
      <c r="Z6" s="333">
        <f t="shared" ref="Z6" si="1">S6/T6</f>
        <v>1.303030303030303</v>
      </c>
    </row>
    <row r="7" spans="1:26" ht="15.75" customHeight="1" thickBot="1" x14ac:dyDescent="0.3">
      <c r="A7" s="352"/>
      <c r="B7" s="11">
        <f>G5</f>
        <v>15</v>
      </c>
      <c r="C7" s="12">
        <f>F5</f>
        <v>10</v>
      </c>
      <c r="D7" s="334">
        <f>IF(AND(B6=0,B7=0),0,1)*0+IF(AND(B6&gt;C6,B7&gt;C7),1,0)*2+IF(AND(B6&lt;C6,B7&lt;C7),1,0)*IF(AND(B6=0,B7=0),0,1)+IF(D6&gt;E6,1,0)*2+IF(D6&lt;E6,1,0)*1</f>
        <v>2</v>
      </c>
      <c r="E7" s="335"/>
      <c r="F7" s="353"/>
      <c r="G7" s="354"/>
      <c r="H7" s="354"/>
      <c r="I7" s="355"/>
      <c r="J7" s="13">
        <v>15</v>
      </c>
      <c r="K7" s="14">
        <v>8</v>
      </c>
      <c r="L7" s="334">
        <f>IF(AND(J6=0,J7=0),0,1)*0+IF(AND(J6&gt;K6,J7&gt;K7),1,0)*2+IF(AND(J6&lt;K6,J7&lt;K7),1,0)*IF(AND(J6=0,J7=0),0,1)+IF(L6&gt;M6,1,0)*2+IF(L6&lt;M6,1,0)*1</f>
        <v>2</v>
      </c>
      <c r="M7" s="335"/>
      <c r="N7" s="13">
        <v>11</v>
      </c>
      <c r="O7" s="14">
        <v>15</v>
      </c>
      <c r="P7" s="334">
        <f>IF(AND(N6=0,N7=0),0,1)*0+IF(AND(N6&gt;O6,N7&gt;O7),1,0)*2+IF(AND(N6&lt;O6,N7&lt;O7),1,0)*IF(AND(N6=0,N7=0),0,1)+IF(P6&gt;Q6,1,0)*2+IF(P6&lt;Q6,1,0)*1</f>
        <v>1</v>
      </c>
      <c r="Q7" s="335"/>
      <c r="R7" s="360"/>
      <c r="S7" s="356"/>
      <c r="T7" s="362"/>
      <c r="U7" s="364"/>
      <c r="W7" s="357"/>
      <c r="X7" s="332"/>
      <c r="Y7" s="332"/>
      <c r="Z7" s="333"/>
    </row>
    <row r="8" spans="1:26" ht="16.5" customHeight="1" thickTop="1" thickBot="1" x14ac:dyDescent="0.3">
      <c r="A8" s="336" t="s">
        <v>201</v>
      </c>
      <c r="B8" s="7">
        <f>K4</f>
        <v>11</v>
      </c>
      <c r="C8" s="15">
        <f>J4</f>
        <v>15</v>
      </c>
      <c r="D8" s="16">
        <f>M4</f>
        <v>0</v>
      </c>
      <c r="E8" s="129">
        <f>L4</f>
        <v>0</v>
      </c>
      <c r="F8" s="17">
        <f>K6</f>
        <v>12</v>
      </c>
      <c r="G8" s="18">
        <f>J6</f>
        <v>15</v>
      </c>
      <c r="H8" s="19">
        <f>M6</f>
        <v>0</v>
      </c>
      <c r="I8" s="130">
        <f>L6</f>
        <v>0</v>
      </c>
      <c r="J8" s="338"/>
      <c r="K8" s="339"/>
      <c r="L8" s="339"/>
      <c r="M8" s="340"/>
      <c r="N8" s="10">
        <v>11</v>
      </c>
      <c r="O8" s="8">
        <v>15</v>
      </c>
      <c r="P8" s="9"/>
      <c r="Q8" s="127"/>
      <c r="R8" s="359">
        <f>P9+H9+D9</f>
        <v>3</v>
      </c>
      <c r="S8" s="344">
        <f>H8+F8+F9+D8+B8+B9+N8+N9+P8</f>
        <v>65</v>
      </c>
      <c r="T8" s="361">
        <f>I8+G8+G9+E8+C8+C9+O9+O8+Q8</f>
        <v>90</v>
      </c>
      <c r="U8" s="363" t="s">
        <v>220</v>
      </c>
      <c r="W8" s="346">
        <f>IF(B8&gt;C8,1,0)+IF(B9&gt;C9,1,0)+IF(D8&gt;E8,1,0)+IF(F8&gt;G8,1,0)+IF(F9&gt;G9,1,0)+IF(H8&gt;I8,1,0)+IF(N8&gt;O8,1,0)+IF(N9&gt;O9,1,0)+IF(P8&gt;Q8,1,0)</f>
        <v>0</v>
      </c>
      <c r="X8" s="332">
        <f>IF(B8&lt;C8,1,0)+IF(B9&lt;C9,1,0)+IF(D8&lt;E8,1,0)+IF(F8&lt;G8,1,0)+IF(F9&lt;G9,1,0)+IF(H8&lt;I8,1,0)+IF(N8&lt;O8,1,0)+IF(N9&lt;O9,1,0)+IF(P8&lt;Q8,1,0)</f>
        <v>6</v>
      </c>
      <c r="Y8" s="332">
        <f t="shared" ref="Y8" si="2">W8/X8</f>
        <v>0</v>
      </c>
      <c r="Z8" s="333">
        <f t="shared" ref="Z8" si="3">S8/T8</f>
        <v>0.72222222222222221</v>
      </c>
    </row>
    <row r="9" spans="1:26" ht="15.75" customHeight="1" thickBot="1" x14ac:dyDescent="0.3">
      <c r="A9" s="352"/>
      <c r="B9" s="20">
        <f>K5</f>
        <v>12</v>
      </c>
      <c r="C9" s="21">
        <f>J5</f>
        <v>15</v>
      </c>
      <c r="D9" s="334">
        <f>IF(AND(B8=0,B9=0),0,1)*0+IF(AND(B8&gt;C8,B9&gt;C9),1,0)*2+IF(AND(B8&lt;C8,B9&lt;C9),1,0)*IF(AND(B8=0,B9=0),0,1)+IF(D8&gt;E8,1,0)*2+IF(D8&lt;E8,1,0)*1</f>
        <v>1</v>
      </c>
      <c r="E9" s="335"/>
      <c r="F9" s="22">
        <f>K7</f>
        <v>8</v>
      </c>
      <c r="G9" s="23">
        <f>J7</f>
        <v>15</v>
      </c>
      <c r="H9" s="334">
        <f>IF(AND(F8=0,F9=0),0,1)*0+IF(AND(F8&gt;G8,F9&gt;G9),1,0)*2+IF(AND(F8&lt;G8,F9&lt;G9),1,0)*IF(AND(F8=0,F9=0),0,1)+IF(H8&gt;I8,1,0)*2+IF(H8&lt;I8,1,0)*1</f>
        <v>1</v>
      </c>
      <c r="I9" s="335"/>
      <c r="J9" s="353"/>
      <c r="K9" s="354"/>
      <c r="L9" s="354"/>
      <c r="M9" s="355"/>
      <c r="N9" s="13">
        <v>11</v>
      </c>
      <c r="O9" s="14">
        <v>15</v>
      </c>
      <c r="P9" s="334">
        <f>IF(AND(N8=0,N9=0),0,1)*0+IF(AND(N8&gt;O8,N9&gt;O9),1,0)*2+IF(AND(N8&lt;O8,N9&lt;O9),1,0)*IF(AND(N8=0,N9=0),0,1)+IF(P8&gt;Q8,1,0)*2+IF(P8&lt;Q8,1,0)*1</f>
        <v>1</v>
      </c>
      <c r="Q9" s="335"/>
      <c r="R9" s="360"/>
      <c r="S9" s="356"/>
      <c r="T9" s="362"/>
      <c r="U9" s="364"/>
      <c r="W9" s="357"/>
      <c r="X9" s="332"/>
      <c r="Y9" s="332"/>
      <c r="Z9" s="333"/>
    </row>
    <row r="10" spans="1:26" ht="16.5" customHeight="1" thickTop="1" thickBot="1" x14ac:dyDescent="0.3">
      <c r="A10" s="336" t="s">
        <v>212</v>
      </c>
      <c r="B10" s="7">
        <f>O4</f>
        <v>15</v>
      </c>
      <c r="C10" s="15">
        <f>N4</f>
        <v>11</v>
      </c>
      <c r="D10" s="16">
        <f>Q4</f>
        <v>0</v>
      </c>
      <c r="E10" s="129">
        <f>P4</f>
        <v>0</v>
      </c>
      <c r="F10" s="17">
        <f>O6</f>
        <v>17</v>
      </c>
      <c r="G10" s="18">
        <f>N6</f>
        <v>15</v>
      </c>
      <c r="H10" s="19">
        <f>Q6</f>
        <v>0</v>
      </c>
      <c r="I10" s="130">
        <f>P6</f>
        <v>0</v>
      </c>
      <c r="J10" s="10">
        <f>O8</f>
        <v>15</v>
      </c>
      <c r="K10" s="8">
        <f>N8</f>
        <v>11</v>
      </c>
      <c r="L10" s="9">
        <f>Q8</f>
        <v>0</v>
      </c>
      <c r="M10" s="127">
        <f>P8</f>
        <v>0</v>
      </c>
      <c r="N10" s="338"/>
      <c r="O10" s="339"/>
      <c r="P10" s="339"/>
      <c r="Q10" s="340"/>
      <c r="R10" s="359">
        <f>H11+D11+L11</f>
        <v>6</v>
      </c>
      <c r="S10" s="344">
        <f>J10+J11+L10+B10+B11+D10+F10+F11+H10</f>
        <v>92</v>
      </c>
      <c r="T10" s="361">
        <f>K11+K10+M10+C11+C10+E10+I10+G10+G11</f>
        <v>62</v>
      </c>
      <c r="U10" s="363" t="s">
        <v>217</v>
      </c>
      <c r="W10" s="346">
        <f>IF(B10&gt;C10,1,0)+IF(B11&gt;C11,1,0)+IF(D10&gt;E10,1,0)+IF(F10&gt;G10,1,0)+IF(F11&gt;G11,1,0)+IF(H10&gt;I10,1,0)+IF(J10&gt;K10,1,0)+IF(J11&gt;K11,1,0)+IF(L10&gt;M10,1,0)</f>
        <v>6</v>
      </c>
      <c r="X10" s="332">
        <f>IF(B10&lt;C10,1,0)+IF(B11&lt;C11,1,0)+IF(D10&lt;E10,1,0)+IF(F10&lt;G10,1,0)+IF(F11&lt;G11,1,0)+IF(H10&lt;I10,1,0)+IF(J10&lt;K10,1,0)+IF(J11&lt;K11,1,0)+IF(L10&lt;M10,1,0)</f>
        <v>0</v>
      </c>
      <c r="Y10" s="332" t="e">
        <f t="shared" ref="Y10" si="4">W10/X10</f>
        <v>#DIV/0!</v>
      </c>
      <c r="Z10" s="333">
        <f t="shared" ref="Z10" si="5">S10/T10</f>
        <v>1.4838709677419355</v>
      </c>
    </row>
    <row r="11" spans="1:26" ht="15.75" customHeight="1" thickBot="1" x14ac:dyDescent="0.3">
      <c r="A11" s="337"/>
      <c r="B11" s="24">
        <f>O5</f>
        <v>15</v>
      </c>
      <c r="C11" s="25">
        <f>N5</f>
        <v>3</v>
      </c>
      <c r="D11" s="350">
        <f>IF(AND(B10=0,B11=0),0,1)*0+IF(AND(B10&gt;C10,B11&gt;C11),1,0)*2+IF(AND(B10&lt;C10,B11&lt;C11),1,0)*IF(AND(B10=0,B11=0),0,1)+IF(D10&gt;E10,1,0)*2+IF(D10&lt;E10,1,0)*1</f>
        <v>2</v>
      </c>
      <c r="E11" s="351"/>
      <c r="F11" s="26">
        <f>O7</f>
        <v>15</v>
      </c>
      <c r="G11" s="27">
        <f>N7</f>
        <v>11</v>
      </c>
      <c r="H11" s="350">
        <f>IF(AND(F10=0,F11=0),0,1)*0+IF(AND(F10&gt;G10,F11&gt;G11),1,0)*2+IF(AND(F10&lt;G10,F11&lt;G11),1,0)*IF(AND(F10=0,F11=0),0,1)+IF(H10&gt;I10,1,0)*2+IF(H10&lt;I10,1,0)*1</f>
        <v>2</v>
      </c>
      <c r="I11" s="351"/>
      <c r="J11" s="28">
        <f>O9</f>
        <v>15</v>
      </c>
      <c r="K11" s="26">
        <f>N9</f>
        <v>11</v>
      </c>
      <c r="L11" s="350">
        <f>IF(AND(J10=0,J11=0),0,1)*0+IF(AND(J10&gt;K10,J11&gt;K11),1,0)*2+IF(AND(J10&lt;K10,J11&lt;K11),1,0)*IF(AND(J10=0,J11=0),0,1)+IF(L10&gt;M10,1,0)*2+IF(L10&lt;M10,1,0)*1</f>
        <v>2</v>
      </c>
      <c r="M11" s="351"/>
      <c r="N11" s="341"/>
      <c r="O11" s="342"/>
      <c r="P11" s="342"/>
      <c r="Q11" s="343"/>
      <c r="R11" s="378"/>
      <c r="S11" s="345"/>
      <c r="T11" s="379"/>
      <c r="U11" s="380"/>
      <c r="W11" s="347"/>
      <c r="X11" s="348"/>
      <c r="Y11" s="348"/>
      <c r="Z11" s="349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5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8">
    <mergeCell ref="Z10:Z11"/>
    <mergeCell ref="A1:X1"/>
    <mergeCell ref="R4:R5"/>
    <mergeCell ref="T4:T5"/>
    <mergeCell ref="U4:U5"/>
    <mergeCell ref="R6:R7"/>
    <mergeCell ref="T6:T7"/>
    <mergeCell ref="U6:U7"/>
    <mergeCell ref="J3:M3"/>
    <mergeCell ref="N3:Q3"/>
    <mergeCell ref="H5:I5"/>
    <mergeCell ref="L11:M11"/>
    <mergeCell ref="T8:T9"/>
    <mergeCell ref="U8:U9"/>
    <mergeCell ref="R8:R9"/>
    <mergeCell ref="S8:S9"/>
    <mergeCell ref="R10:R11"/>
    <mergeCell ref="T10:T11"/>
    <mergeCell ref="U10:U11"/>
    <mergeCell ref="A8:A9"/>
    <mergeCell ref="A10:A11"/>
    <mergeCell ref="H11:I11"/>
    <mergeCell ref="D9:E9"/>
    <mergeCell ref="D11:E11"/>
    <mergeCell ref="N10:Q11"/>
    <mergeCell ref="S10:S11"/>
    <mergeCell ref="S3:T3"/>
    <mergeCell ref="A4:A5"/>
    <mergeCell ref="B4:E5"/>
    <mergeCell ref="S4:S5"/>
    <mergeCell ref="W4:W5"/>
    <mergeCell ref="B3:E3"/>
    <mergeCell ref="F3:I3"/>
    <mergeCell ref="P5:Q5"/>
    <mergeCell ref="L5:M5"/>
    <mergeCell ref="A6:A7"/>
    <mergeCell ref="F6:I7"/>
    <mergeCell ref="S6:S7"/>
    <mergeCell ref="W6:W7"/>
    <mergeCell ref="X6:X7"/>
    <mergeCell ref="D7:E7"/>
    <mergeCell ref="L7:M7"/>
    <mergeCell ref="P7:Q7"/>
    <mergeCell ref="Z8:Z9"/>
    <mergeCell ref="H9:I9"/>
    <mergeCell ref="J8:M9"/>
    <mergeCell ref="P9:Q9"/>
    <mergeCell ref="X4:X5"/>
    <mergeCell ref="Y4:Y5"/>
    <mergeCell ref="Z4:Z5"/>
    <mergeCell ref="Y6:Y7"/>
    <mergeCell ref="Z6:Z7"/>
    <mergeCell ref="W10:W11"/>
    <mergeCell ref="X10:X11"/>
    <mergeCell ref="Y10:Y11"/>
    <mergeCell ref="W8:W9"/>
    <mergeCell ref="X8:X9"/>
    <mergeCell ref="Y8:Y9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showZeros="0" workbookViewId="0">
      <selection activeCell="A6" sqref="A6:A7"/>
    </sheetView>
  </sheetViews>
  <sheetFormatPr defaultRowHeight="15" x14ac:dyDescent="0.25"/>
  <cols>
    <col min="1" max="1" width="21.5703125" customWidth="1"/>
    <col min="2" max="2" width="4.85546875" customWidth="1"/>
    <col min="3" max="3" width="4.7109375" customWidth="1"/>
    <col min="4" max="5" width="4.5703125" customWidth="1"/>
    <col min="6" max="6" width="4.85546875" customWidth="1"/>
    <col min="7" max="7" width="4.42578125" customWidth="1"/>
    <col min="8" max="8" width="4.5703125" customWidth="1"/>
    <col min="9" max="9" width="4.42578125" customWidth="1"/>
    <col min="10" max="10" width="4.28515625" customWidth="1"/>
    <col min="11" max="11" width="4" customWidth="1"/>
    <col min="12" max="12" width="4.5703125" customWidth="1"/>
    <col min="13" max="14" width="4.28515625" customWidth="1"/>
    <col min="15" max="15" width="4.140625" customWidth="1"/>
    <col min="16" max="16" width="4.28515625" customWidth="1"/>
    <col min="17" max="17" width="4.140625" customWidth="1"/>
    <col min="18" max="18" width="7.42578125" customWidth="1"/>
    <col min="19" max="19" width="5.42578125" customWidth="1"/>
    <col min="20" max="20" width="5.140625" customWidth="1"/>
    <col min="21" max="21" width="8.140625" customWidth="1"/>
    <col min="24" max="24" width="10.42578125" customWidth="1"/>
  </cols>
  <sheetData>
    <row r="1" spans="1:26" ht="44.25" customHeight="1" x14ac:dyDescent="0.25">
      <c r="A1" s="372" t="s">
        <v>32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</row>
    <row r="2" spans="1:26" ht="15.75" thickBot="1" x14ac:dyDescent="0.3"/>
    <row r="3" spans="1:26" ht="48" customHeight="1" thickTop="1" thickBot="1" x14ac:dyDescent="0.3">
      <c r="A3" s="1" t="s">
        <v>0</v>
      </c>
      <c r="B3" s="373">
        <v>1</v>
      </c>
      <c r="C3" s="374"/>
      <c r="D3" s="374"/>
      <c r="E3" s="375"/>
      <c r="F3" s="373">
        <v>2</v>
      </c>
      <c r="G3" s="374"/>
      <c r="H3" s="374"/>
      <c r="I3" s="375"/>
      <c r="J3" s="373">
        <v>3</v>
      </c>
      <c r="K3" s="374"/>
      <c r="L3" s="374"/>
      <c r="M3" s="375"/>
      <c r="N3" s="373">
        <v>4</v>
      </c>
      <c r="O3" s="374"/>
      <c r="P3" s="374"/>
      <c r="Q3" s="375"/>
      <c r="R3" s="125" t="s">
        <v>12</v>
      </c>
      <c r="S3" s="376" t="s">
        <v>13</v>
      </c>
      <c r="T3" s="377"/>
      <c r="U3" s="2" t="s">
        <v>4</v>
      </c>
      <c r="W3" s="43" t="s">
        <v>6</v>
      </c>
      <c r="X3" s="44" t="s">
        <v>7</v>
      </c>
      <c r="Y3" s="44" t="s">
        <v>8</v>
      </c>
      <c r="Z3" s="45" t="s">
        <v>9</v>
      </c>
    </row>
    <row r="4" spans="1:26" ht="16.5" thickTop="1" thickBot="1" x14ac:dyDescent="0.3">
      <c r="A4" s="336" t="s">
        <v>132</v>
      </c>
      <c r="B4" s="365"/>
      <c r="C4" s="366"/>
      <c r="D4" s="366"/>
      <c r="E4" s="367"/>
      <c r="F4" s="236">
        <v>10</v>
      </c>
      <c r="G4" s="237">
        <v>15</v>
      </c>
      <c r="H4" s="238"/>
      <c r="I4" s="239"/>
      <c r="J4" s="236">
        <v>11</v>
      </c>
      <c r="K4" s="240">
        <v>15</v>
      </c>
      <c r="L4" s="238"/>
      <c r="M4" s="241"/>
      <c r="N4" s="236">
        <v>15</v>
      </c>
      <c r="O4" s="240">
        <v>10</v>
      </c>
      <c r="P4" s="238"/>
      <c r="Q4" s="241"/>
      <c r="R4" s="359">
        <f>P5+L5+H5</f>
        <v>4</v>
      </c>
      <c r="S4" s="344">
        <f>J4+J5+L4+N4+N5+P4+H4+F4+F5</f>
        <v>69</v>
      </c>
      <c r="T4" s="361">
        <f>K5+K4+M4+O5+O4+Q4+I4+G4+G5</f>
        <v>82</v>
      </c>
      <c r="U4" s="363" t="s">
        <v>219</v>
      </c>
      <c r="W4" s="346">
        <f>IF(F4&gt;G4,1,0)+IF(F5&gt;G5,1,0)+IF(H4&gt;I4,1,0)+IF(J4&gt;K4,1,0)+IF(J5&gt;K5,1,0)+IF(L4&gt;M4,1,0)+IF(N4&gt;O4,1,0)+IF(N5&gt;O5,1,0)+IF(P4&gt;Q4,1,0)</f>
        <v>2</v>
      </c>
      <c r="X4" s="332">
        <f>IF(F4&lt;G4,1,0)+IF(F5&lt;G5,1,0)+IF(H4&lt;I4,1,0)+IF(J4&lt;K4,1,0)+IF(J5&lt;K5,1,0)+IF(L4&lt;M4,1,0)+IF(N4&lt;O4,1,0)+IF(N5&lt;O5,1,0)+IF(P4&lt;Q4,1,0)</f>
        <v>4</v>
      </c>
      <c r="Y4" s="332">
        <f>W4/X4</f>
        <v>0.5</v>
      </c>
      <c r="Z4" s="333">
        <f>S4/T4</f>
        <v>0.84146341463414631</v>
      </c>
    </row>
    <row r="5" spans="1:26" ht="15.75" thickBot="1" x14ac:dyDescent="0.3">
      <c r="A5" s="352"/>
      <c r="B5" s="368"/>
      <c r="C5" s="369"/>
      <c r="D5" s="369"/>
      <c r="E5" s="370"/>
      <c r="F5" s="242">
        <v>4</v>
      </c>
      <c r="G5" s="243">
        <v>15</v>
      </c>
      <c r="H5" s="438">
        <f>IF(AND(F4=0,F5=0),0,1)*0+IF(AND(F4&gt;G4,F5&gt;G5),1,0)*2+IF(AND(F4&lt;G4,F5&lt;G5),1,0)*IF(AND(F4=0,F5=0),0,1)+IF(H4&gt;I4,1,0)*2+IF(H4&lt;I4,1,0)*1</f>
        <v>1</v>
      </c>
      <c r="I5" s="438"/>
      <c r="J5" s="242">
        <v>14</v>
      </c>
      <c r="K5" s="243">
        <v>16</v>
      </c>
      <c r="L5" s="438">
        <f>IF(AND(J4=0,J5=0),0,1)*0+IF(AND(J4&gt;K4,J5&gt;K5),1,0)*2+IF(AND(J4&lt;K4,J5&lt;K5),1,0)*IF(AND(J4=0,J5=0),0,1)+IF(L4&gt;M4,1,0)*2+IF(L4&lt;M4,1,0)*1</f>
        <v>1</v>
      </c>
      <c r="M5" s="438"/>
      <c r="N5" s="242">
        <v>15</v>
      </c>
      <c r="O5" s="243">
        <v>11</v>
      </c>
      <c r="P5" s="438">
        <f>IF(AND(N4=0,N5=0),0,1)*0+IF(AND(N4&gt;O4,N5&gt;O5),1,0)*2+IF(AND(N4&lt;O4,N5&lt;O5),1,0)*IF(AND(N4=0,N5=0),0,1)+IF(P4&gt;Q4,1,0)*2+IF(P4&lt;Q4,1,0)*1</f>
        <v>2</v>
      </c>
      <c r="Q5" s="438"/>
      <c r="R5" s="360"/>
      <c r="S5" s="356"/>
      <c r="T5" s="362"/>
      <c r="U5" s="364"/>
      <c r="W5" s="357"/>
      <c r="X5" s="332"/>
      <c r="Y5" s="332"/>
      <c r="Z5" s="333"/>
    </row>
    <row r="6" spans="1:26" ht="16.5" thickTop="1" thickBot="1" x14ac:dyDescent="0.3">
      <c r="A6" s="336" t="s">
        <v>227</v>
      </c>
      <c r="B6" s="3">
        <f>G4</f>
        <v>15</v>
      </c>
      <c r="C6" s="4">
        <f>F4</f>
        <v>10</v>
      </c>
      <c r="D6" s="5">
        <f>I4</f>
        <v>0</v>
      </c>
      <c r="E6" s="6">
        <f>H4</f>
        <v>0</v>
      </c>
      <c r="F6" s="439"/>
      <c r="G6" s="439"/>
      <c r="H6" s="439"/>
      <c r="I6" s="439"/>
      <c r="J6" s="244">
        <v>13</v>
      </c>
      <c r="K6" s="245">
        <v>15</v>
      </c>
      <c r="L6" s="246">
        <v>11</v>
      </c>
      <c r="M6" s="247">
        <v>9</v>
      </c>
      <c r="N6" s="248">
        <v>15</v>
      </c>
      <c r="O6" s="245">
        <v>9</v>
      </c>
      <c r="P6" s="249"/>
      <c r="Q6" s="247"/>
      <c r="R6" s="359">
        <f>P7+L7+D7</f>
        <v>6</v>
      </c>
      <c r="S6" s="344">
        <f>J6+J7+L6+N6+N7+P6+D6+B6+B7</f>
        <v>102</v>
      </c>
      <c r="T6" s="361">
        <f>K7+K6+M6+O7+O6+Q6+E6+C6+C7</f>
        <v>74</v>
      </c>
      <c r="U6" s="363" t="s">
        <v>217</v>
      </c>
      <c r="W6" s="346">
        <f>IF(B6&gt;C6,1,0)+IF(B7&gt;C7,1,0)+IF(D6&gt;E6,1,0)+IF(J6&gt;K6,1,0)+IF(J7&gt;K7,1,0)+IF(L6&gt;M6,1,0)+IF(N6&gt;O6,1,0)+IF(N7&gt;O7,1,0)+IF(P6&gt;Q6,1,0)</f>
        <v>6</v>
      </c>
      <c r="X6" s="332">
        <f>IF(B6&lt;C6,1,0)+IF(B7&lt;C7,1,0)+IF(D6&lt;E6,1,0)+IF(J6&lt;K6,1,0)+IF(J7&lt;K7,1,0)+IF(L6&lt;M6,1,0)+IF(N6&lt;O6,1,0)+IF(N7&lt;O7,1,0)+IF(P6&lt;Q6,1,0)</f>
        <v>1</v>
      </c>
      <c r="Y6" s="332">
        <f t="shared" ref="Y6" si="0">W6/X6</f>
        <v>6</v>
      </c>
      <c r="Z6" s="333">
        <f t="shared" ref="Z6" si="1">S6/T6</f>
        <v>1.3783783783783783</v>
      </c>
    </row>
    <row r="7" spans="1:26" ht="16.5" thickTop="1" thickBot="1" x14ac:dyDescent="0.3">
      <c r="A7" s="352"/>
      <c r="B7" s="11">
        <f>G5</f>
        <v>15</v>
      </c>
      <c r="C7" s="12">
        <f>F5</f>
        <v>4</v>
      </c>
      <c r="D7" s="334">
        <f>IF(AND(B6=0,B7=0),0,1)*0+IF(AND(B6&gt;C6,B7&gt;C7),1,0)*2+IF(AND(B6&lt;C6,B7&lt;C7),1,0)*IF(AND(B6=0,B7=0),0,1)+IF(D6&gt;E6,1,0)*2+IF(D6&lt;E6,1,0)*1</f>
        <v>2</v>
      </c>
      <c r="E7" s="335"/>
      <c r="F7" s="439"/>
      <c r="G7" s="439"/>
      <c r="H7" s="439"/>
      <c r="I7" s="439"/>
      <c r="J7" s="250">
        <v>18</v>
      </c>
      <c r="K7" s="251">
        <v>16</v>
      </c>
      <c r="L7" s="438">
        <f>IF(AND(J6=0,J7=0),0,1)*0+IF(AND(J6&gt;K6,J7&gt;K7),1,0)*2+IF(AND(J6&lt;K6,J7&lt;K7),1,0)*IF(AND(J6=0,J7=0),0,1)+IF(L6&gt;M6,1,0)*2+IF(L6&lt;M6,1,0)*1</f>
        <v>2</v>
      </c>
      <c r="M7" s="438"/>
      <c r="N7" s="250">
        <v>15</v>
      </c>
      <c r="O7" s="251">
        <v>11</v>
      </c>
      <c r="P7" s="438">
        <f>IF(AND(N6=0,N7=0),0,1)*0+IF(AND(N6&gt;O6,N7&gt;O7),1,0)*2+IF(AND(N6&lt;O6,N7&lt;O7),1,0)*IF(AND(N6=0,N7=0),0,1)+IF(P6&gt;Q6,1,0)*2+IF(P6&lt;Q6,1,0)*1</f>
        <v>2</v>
      </c>
      <c r="Q7" s="438"/>
      <c r="R7" s="360"/>
      <c r="S7" s="356"/>
      <c r="T7" s="362"/>
      <c r="U7" s="364"/>
      <c r="W7" s="357"/>
      <c r="X7" s="332"/>
      <c r="Y7" s="332"/>
      <c r="Z7" s="333"/>
    </row>
    <row r="8" spans="1:26" ht="16.5" thickTop="1" thickBot="1" x14ac:dyDescent="0.3">
      <c r="A8" s="336" t="s">
        <v>228</v>
      </c>
      <c r="B8" s="7">
        <f>K4</f>
        <v>15</v>
      </c>
      <c r="C8" s="15">
        <f>J4</f>
        <v>11</v>
      </c>
      <c r="D8" s="16">
        <f>M4</f>
        <v>0</v>
      </c>
      <c r="E8" s="129">
        <f>L4</f>
        <v>0</v>
      </c>
      <c r="F8" s="252">
        <f>K6</f>
        <v>15</v>
      </c>
      <c r="G8" s="253">
        <f>J6</f>
        <v>13</v>
      </c>
      <c r="H8" s="254">
        <f>M6</f>
        <v>9</v>
      </c>
      <c r="I8" s="255">
        <f>L6</f>
        <v>11</v>
      </c>
      <c r="J8" s="439"/>
      <c r="K8" s="439"/>
      <c r="L8" s="439"/>
      <c r="M8" s="439"/>
      <c r="N8" s="248">
        <v>15</v>
      </c>
      <c r="O8" s="245">
        <v>12</v>
      </c>
      <c r="P8" s="246">
        <v>11</v>
      </c>
      <c r="Q8" s="247">
        <v>7</v>
      </c>
      <c r="R8" s="359">
        <f>P9+H9+D9</f>
        <v>5</v>
      </c>
      <c r="S8" s="344">
        <f>H8+F8+F9+D8+B8+B9+N8+N9+P8</f>
        <v>106</v>
      </c>
      <c r="T8" s="361">
        <f>I8+G8+G9+E8+C8+C9+O9+O8+Q8</f>
        <v>101</v>
      </c>
      <c r="U8" s="363" t="s">
        <v>218</v>
      </c>
      <c r="W8" s="346">
        <f>IF(B8&gt;C8,1,0)+IF(B9&gt;C9,1,0)+IF(D8&gt;E8,1,0)+IF(F8&gt;G8,1,0)+IF(F9&gt;G9,1,0)+IF(H8&gt;I8,1,0)+IF(N8&gt;O8,1,0)+IF(N9&gt;O9,1,0)+IF(P8&gt;Q8,1,0)</f>
        <v>5</v>
      </c>
      <c r="X8" s="332">
        <f>IF(B8&lt;C8,1,0)+IF(B9&lt;C9,1,0)+IF(D8&lt;E8,1,0)+IF(F8&lt;G8,1,0)+IF(F9&lt;G9,1,0)+IF(H8&lt;I8,1,0)+IF(N8&lt;O8,1,0)+IF(N9&lt;O9,1,0)+IF(P8&lt;Q8,1,0)</f>
        <v>3</v>
      </c>
      <c r="Y8" s="332">
        <f t="shared" ref="Y8" si="2">W8/X8</f>
        <v>1.6666666666666667</v>
      </c>
      <c r="Z8" s="333">
        <f t="shared" ref="Z8" si="3">S8/T8</f>
        <v>1.0495049504950495</v>
      </c>
    </row>
    <row r="9" spans="1:26" ht="16.5" thickTop="1" thickBot="1" x14ac:dyDescent="0.3">
      <c r="A9" s="352"/>
      <c r="B9" s="20">
        <f>K5</f>
        <v>16</v>
      </c>
      <c r="C9" s="21">
        <f>J5</f>
        <v>14</v>
      </c>
      <c r="D9" s="334">
        <f>IF(AND(B8=0,B9=0),0,1)*0+IF(AND(B8&gt;C8,B9&gt;C9),1,0)*2+IF(AND(B8&lt;C8,B9&lt;C9),1,0)*IF(AND(B8=0,B9=0),0,1)+IF(D8&gt;E8,1,0)*2+IF(D8&lt;E8,1,0)*1</f>
        <v>2</v>
      </c>
      <c r="E9" s="335"/>
      <c r="F9" s="256">
        <f>K7</f>
        <v>16</v>
      </c>
      <c r="G9" s="257">
        <f>J7</f>
        <v>18</v>
      </c>
      <c r="H9" s="438">
        <f>IF(AND(F8=0,F9=0),0,1)*0+IF(AND(F8&gt;G8,F9&gt;G9),1,0)*2+IF(AND(F8&lt;G8,F9&lt;G9),1,0)*IF(AND(F8=0,F9=0),0,1)+IF(H8&gt;I8,1,0)*2+IF(H8&lt;I8,1,0)*1</f>
        <v>1</v>
      </c>
      <c r="I9" s="438"/>
      <c r="J9" s="439"/>
      <c r="K9" s="439"/>
      <c r="L9" s="439"/>
      <c r="M9" s="439"/>
      <c r="N9" s="250">
        <v>9</v>
      </c>
      <c r="O9" s="251">
        <v>15</v>
      </c>
      <c r="P9" s="438">
        <f>IF(AND(N8=0,N9=0),0,1)*0+IF(AND(N8&gt;O8,N9&gt;O9),1,0)*2+IF(AND(N8&lt;O8,N9&lt;O9),1,0)*IF(AND(N8=0,N9=0),0,1)+IF(P8&gt;Q8,1,0)*2+IF(P8&lt;Q8,1,0)*1</f>
        <v>2</v>
      </c>
      <c r="Q9" s="438"/>
      <c r="R9" s="360"/>
      <c r="S9" s="356"/>
      <c r="T9" s="362"/>
      <c r="U9" s="364"/>
      <c r="W9" s="357"/>
      <c r="X9" s="332"/>
      <c r="Y9" s="332"/>
      <c r="Z9" s="333"/>
    </row>
    <row r="10" spans="1:26" ht="16.5" thickTop="1" thickBot="1" x14ac:dyDescent="0.3">
      <c r="A10" s="336" t="s">
        <v>229</v>
      </c>
      <c r="B10" s="7">
        <f>O4</f>
        <v>10</v>
      </c>
      <c r="C10" s="15">
        <f>N4</f>
        <v>15</v>
      </c>
      <c r="D10" s="16">
        <f>Q4</f>
        <v>0</v>
      </c>
      <c r="E10" s="129">
        <f>P4</f>
        <v>0</v>
      </c>
      <c r="F10" s="17">
        <f>O6</f>
        <v>9</v>
      </c>
      <c r="G10" s="18">
        <f>N6</f>
        <v>15</v>
      </c>
      <c r="H10" s="19">
        <f>Q6</f>
        <v>0</v>
      </c>
      <c r="I10" s="130">
        <f>P6</f>
        <v>0</v>
      </c>
      <c r="J10" s="10">
        <f>O8</f>
        <v>12</v>
      </c>
      <c r="K10" s="8">
        <f>N8</f>
        <v>15</v>
      </c>
      <c r="L10" s="9">
        <f>Q8</f>
        <v>7</v>
      </c>
      <c r="M10" s="127">
        <f>P8</f>
        <v>11</v>
      </c>
      <c r="N10" s="338"/>
      <c r="O10" s="339"/>
      <c r="P10" s="339"/>
      <c r="Q10" s="340"/>
      <c r="R10" s="359">
        <f>H11+D11+L11</f>
        <v>3</v>
      </c>
      <c r="S10" s="344">
        <f>J10+J11+L10+B10+B11+D10+F10+F11+H10</f>
        <v>75</v>
      </c>
      <c r="T10" s="361">
        <f>K11+K10+M10+C11+C10+E10+I10+G10+G11</f>
        <v>95</v>
      </c>
      <c r="U10" s="363" t="s">
        <v>220</v>
      </c>
      <c r="W10" s="346">
        <f>IF(B10&gt;C10,1,0)+IF(B11&gt;C11,1,0)+IF(D10&gt;E10,1,0)+IF(F10&gt;G10,1,0)+IF(F11&gt;G11,1,0)+IF(H10&gt;I10,1,0)+IF(J10&gt;K10,1,0)+IF(J11&gt;K11,1,0)+IF(L10&gt;M10,1,0)</f>
        <v>1</v>
      </c>
      <c r="X10" s="332">
        <f>IF(B10&lt;C10,1,0)+IF(B11&lt;C11,1,0)+IF(D10&lt;E10,1,0)+IF(F10&lt;G10,1,0)+IF(F11&lt;G11,1,0)+IF(H10&lt;I10,1,0)+IF(J10&lt;K10,1,0)+IF(J11&lt;K11,1,0)+IF(L10&lt;M10,1,0)</f>
        <v>6</v>
      </c>
      <c r="Y10" s="332">
        <f t="shared" ref="Y10" si="4">W10/X10</f>
        <v>0.16666666666666666</v>
      </c>
      <c r="Z10" s="333">
        <f t="shared" ref="Z10" si="5">S10/T10</f>
        <v>0.78947368421052633</v>
      </c>
    </row>
    <row r="11" spans="1:26" ht="15.75" thickBot="1" x14ac:dyDescent="0.3">
      <c r="A11" s="337"/>
      <c r="B11" s="24">
        <f>O5</f>
        <v>11</v>
      </c>
      <c r="C11" s="25">
        <f>N5</f>
        <v>15</v>
      </c>
      <c r="D11" s="350">
        <f>IF(AND(B10=0,B11=0),0,1)*0+IF(AND(B10&gt;C10,B11&gt;C11),1,0)*2+IF(AND(B10&lt;C10,B11&lt;C11),1,0)*IF(AND(B10=0,B11=0),0,1)+IF(D10&gt;E10,1,0)*2+IF(D10&lt;E10,1,0)*1</f>
        <v>1</v>
      </c>
      <c r="E11" s="351"/>
      <c r="F11" s="26">
        <f>O7</f>
        <v>11</v>
      </c>
      <c r="G11" s="27">
        <f>N7</f>
        <v>15</v>
      </c>
      <c r="H11" s="350">
        <f>IF(AND(F10=0,F11=0),0,1)*0+IF(AND(F10&gt;G10,F11&gt;G11),1,0)*2+IF(AND(F10&lt;G10,F11&lt;G11),1,0)*IF(AND(F10=0,F11=0),0,1)+IF(H10&gt;I10,1,0)*2+IF(H10&lt;I10,1,0)*1</f>
        <v>1</v>
      </c>
      <c r="I11" s="351"/>
      <c r="J11" s="28">
        <f>O9</f>
        <v>15</v>
      </c>
      <c r="K11" s="26">
        <f>N9</f>
        <v>9</v>
      </c>
      <c r="L11" s="350">
        <f>IF(AND(J10=0,J11=0),0,1)*0+IF(AND(J10&gt;K10,J11&gt;K11),1,0)*2+IF(AND(J10&lt;K10,J11&lt;K11),1,0)*IF(AND(J10=0,J11=0),0,1)+IF(L10&gt;M10,1,0)*2+IF(L10&lt;M10,1,0)*1</f>
        <v>1</v>
      </c>
      <c r="M11" s="351"/>
      <c r="N11" s="341"/>
      <c r="O11" s="342"/>
      <c r="P11" s="342"/>
      <c r="Q11" s="343"/>
      <c r="R11" s="378"/>
      <c r="S11" s="345"/>
      <c r="T11" s="379"/>
      <c r="U11" s="380"/>
      <c r="W11" s="347"/>
      <c r="X11" s="348"/>
      <c r="Y11" s="348"/>
      <c r="Z11" s="349"/>
    </row>
    <row r="12" spans="1:26" ht="15.75" thickTop="1" x14ac:dyDescent="0.25"/>
    <row r="14" spans="1:26" x14ac:dyDescent="0.25">
      <c r="A14" t="s">
        <v>5</v>
      </c>
    </row>
  </sheetData>
  <mergeCells count="58">
    <mergeCell ref="A1:X1"/>
    <mergeCell ref="B3:E3"/>
    <mergeCell ref="F3:I3"/>
    <mergeCell ref="J3:M3"/>
    <mergeCell ref="N3:Q3"/>
    <mergeCell ref="S3:T3"/>
    <mergeCell ref="A4:A5"/>
    <mergeCell ref="B4:E5"/>
    <mergeCell ref="R4:R5"/>
    <mergeCell ref="S4:S5"/>
    <mergeCell ref="T4:T5"/>
    <mergeCell ref="W4:W5"/>
    <mergeCell ref="X4:X5"/>
    <mergeCell ref="Y4:Y5"/>
    <mergeCell ref="Z4:Z5"/>
    <mergeCell ref="H5:I5"/>
    <mergeCell ref="L5:M5"/>
    <mergeCell ref="P5:Q5"/>
    <mergeCell ref="U4:U5"/>
    <mergeCell ref="A6:A7"/>
    <mergeCell ref="F6:I7"/>
    <mergeCell ref="R6:R7"/>
    <mergeCell ref="S6:S7"/>
    <mergeCell ref="T6:T7"/>
    <mergeCell ref="W6:W7"/>
    <mergeCell ref="X6:X7"/>
    <mergeCell ref="Y6:Y7"/>
    <mergeCell ref="Z6:Z7"/>
    <mergeCell ref="D7:E7"/>
    <mergeCell ref="L7:M7"/>
    <mergeCell ref="P7:Q7"/>
    <mergeCell ref="U6:U7"/>
    <mergeCell ref="A8:A9"/>
    <mergeCell ref="J8:M9"/>
    <mergeCell ref="R8:R9"/>
    <mergeCell ref="S8:S9"/>
    <mergeCell ref="T8:T9"/>
    <mergeCell ref="W8:W9"/>
    <mergeCell ref="X8:X9"/>
    <mergeCell ref="Y8:Y9"/>
    <mergeCell ref="Z8:Z9"/>
    <mergeCell ref="D9:E9"/>
    <mergeCell ref="H9:I9"/>
    <mergeCell ref="P9:Q9"/>
    <mergeCell ref="U8:U9"/>
    <mergeCell ref="A10:A11"/>
    <mergeCell ref="N10:Q11"/>
    <mergeCell ref="R10:R11"/>
    <mergeCell ref="S10:S11"/>
    <mergeCell ref="T10:T11"/>
    <mergeCell ref="W10:W11"/>
    <mergeCell ref="X10:X11"/>
    <mergeCell ref="Y10:Y11"/>
    <mergeCell ref="Z10:Z11"/>
    <mergeCell ref="D11:E11"/>
    <mergeCell ref="H11:I11"/>
    <mergeCell ref="L11:M11"/>
    <mergeCell ref="U10:U1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showZeros="0" workbookViewId="0">
      <selection activeCell="R13" sqref="R13"/>
    </sheetView>
  </sheetViews>
  <sheetFormatPr defaultRowHeight="15" x14ac:dyDescent="0.25"/>
  <cols>
    <col min="1" max="1" width="22" customWidth="1"/>
    <col min="2" max="2" width="4.28515625" customWidth="1"/>
    <col min="3" max="3" width="4.140625" customWidth="1"/>
    <col min="4" max="4" width="4.42578125" customWidth="1"/>
    <col min="5" max="5" width="3.85546875" customWidth="1"/>
    <col min="6" max="7" width="4.42578125" customWidth="1"/>
    <col min="8" max="8" width="4.5703125" customWidth="1"/>
    <col min="9" max="9" width="3.85546875" customWidth="1"/>
    <col min="10" max="10" width="4" customWidth="1"/>
    <col min="11" max="11" width="4.42578125" customWidth="1"/>
    <col min="12" max="12" width="4.28515625" customWidth="1"/>
    <col min="13" max="13" width="4.140625" customWidth="1"/>
    <col min="14" max="14" width="4.42578125" customWidth="1"/>
    <col min="15" max="16" width="4" customWidth="1"/>
    <col min="17" max="17" width="4.5703125" customWidth="1"/>
    <col min="18" max="18" width="7.7109375" customWidth="1"/>
    <col min="19" max="19" width="4.85546875" customWidth="1"/>
    <col min="20" max="20" width="5.42578125" customWidth="1"/>
    <col min="21" max="21" width="7.85546875" customWidth="1"/>
    <col min="24" max="24" width="9.85546875" customWidth="1"/>
  </cols>
  <sheetData>
    <row r="1" spans="1:26" ht="42" customHeight="1" x14ac:dyDescent="0.25">
      <c r="A1" s="372" t="s">
        <v>33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</row>
    <row r="2" spans="1:26" ht="15.75" thickBot="1" x14ac:dyDescent="0.3"/>
    <row r="3" spans="1:26" ht="49.5" customHeight="1" thickTop="1" thickBot="1" x14ac:dyDescent="0.3">
      <c r="A3" s="1" t="s">
        <v>0</v>
      </c>
      <c r="B3" s="373">
        <v>1</v>
      </c>
      <c r="C3" s="374"/>
      <c r="D3" s="374"/>
      <c r="E3" s="375"/>
      <c r="F3" s="373">
        <v>2</v>
      </c>
      <c r="G3" s="374"/>
      <c r="H3" s="374"/>
      <c r="I3" s="375"/>
      <c r="J3" s="373">
        <v>3</v>
      </c>
      <c r="K3" s="374"/>
      <c r="L3" s="374"/>
      <c r="M3" s="375"/>
      <c r="N3" s="373">
        <v>4</v>
      </c>
      <c r="O3" s="374"/>
      <c r="P3" s="374"/>
      <c r="Q3" s="375"/>
      <c r="R3" s="125" t="s">
        <v>12</v>
      </c>
      <c r="S3" s="376" t="s">
        <v>13</v>
      </c>
      <c r="T3" s="377"/>
      <c r="U3" s="2" t="s">
        <v>4</v>
      </c>
      <c r="W3" s="43" t="s">
        <v>6</v>
      </c>
      <c r="X3" s="44" t="s">
        <v>7</v>
      </c>
      <c r="Y3" s="44" t="s">
        <v>8</v>
      </c>
      <c r="Z3" s="45" t="s">
        <v>9</v>
      </c>
    </row>
    <row r="4" spans="1:26" ht="16.5" thickTop="1" thickBot="1" x14ac:dyDescent="0.3">
      <c r="A4" s="336" t="s">
        <v>128</v>
      </c>
      <c r="B4" s="365"/>
      <c r="C4" s="366"/>
      <c r="D4" s="366"/>
      <c r="E4" s="367"/>
      <c r="F4" s="29">
        <v>15</v>
      </c>
      <c r="G4" s="30">
        <v>11</v>
      </c>
      <c r="H4" s="31"/>
      <c r="I4" s="40"/>
      <c r="J4" s="29">
        <v>15</v>
      </c>
      <c r="K4" s="32">
        <v>6</v>
      </c>
      <c r="L4" s="31"/>
      <c r="M4" s="41"/>
      <c r="N4" s="29">
        <v>15</v>
      </c>
      <c r="O4" s="32">
        <v>7</v>
      </c>
      <c r="P4" s="31"/>
      <c r="Q4" s="41"/>
      <c r="R4" s="359">
        <f>P5+L5+H5</f>
        <v>6</v>
      </c>
      <c r="S4" s="344">
        <f>J4+J5+L4+N4+N5+P4+H4+F4+F5</f>
        <v>90</v>
      </c>
      <c r="T4" s="361">
        <f>K5+K4+M4+O5+O4+Q4+I4+G4+G5</f>
        <v>46</v>
      </c>
      <c r="U4" s="363" t="s">
        <v>217</v>
      </c>
      <c r="W4" s="346">
        <f>IF(F4&gt;G4,1,0)+IF(F5&gt;G5,1,0)+IF(H4&gt;I4,1,0)+IF(J4&gt;K4,1,0)+IF(J5&gt;K5,1,0)+IF(L4&gt;M4,1,0)+IF(N4&gt;O4,1,0)+IF(N5&gt;O5,1,0)+IF(P4&gt;Q4,1,0)</f>
        <v>6</v>
      </c>
      <c r="X4" s="332">
        <f>IF(F4&lt;G4,1,0)+IF(F5&lt;G5,1,0)+IF(H4&lt;I4,1,0)+IF(J4&lt;K4,1,0)+IF(J5&lt;K5,1,0)+IF(L4&lt;M4,1,0)+IF(N4&lt;O4,1,0)+IF(N5&lt;O5,1,0)+IF(P4&lt;Q4,1,0)</f>
        <v>0</v>
      </c>
      <c r="Y4" s="332" t="e">
        <f>W4/X4</f>
        <v>#DIV/0!</v>
      </c>
      <c r="Z4" s="333">
        <f>S4/T4</f>
        <v>1.9565217391304348</v>
      </c>
    </row>
    <row r="5" spans="1:26" ht="15.75" thickBot="1" x14ac:dyDescent="0.3">
      <c r="A5" s="352"/>
      <c r="B5" s="368"/>
      <c r="C5" s="369"/>
      <c r="D5" s="369"/>
      <c r="E5" s="370"/>
      <c r="F5" s="33">
        <v>15</v>
      </c>
      <c r="G5" s="34">
        <v>13</v>
      </c>
      <c r="H5" s="385">
        <f>IF(AND(F4=0,F5=0),0,1)*0+IF(AND(F4&gt;G4,F5&gt;G5),1,0)*2+IF(AND(F4&lt;G4,F5&lt;G5),1,0)*IF(AND(F4=0,F5=0),0,1)+IF(H4&gt;I4,1,0)*2+IF(H4&lt;I4,1,0)*1</f>
        <v>2</v>
      </c>
      <c r="I5" s="386"/>
      <c r="J5" s="33">
        <v>15</v>
      </c>
      <c r="K5" s="34">
        <v>4</v>
      </c>
      <c r="L5" s="385">
        <f>IF(AND(J4=0,J5=0),0,1)*0+IF(AND(J4&gt;K4,J5&gt;K5),1,0)*2+IF(AND(J4&lt;K4,J5&lt;K5),1,0)*IF(AND(J4=0,J5=0),0,1)+IF(L4&gt;M4,1,0)*2+IF(L4&lt;M4,1,0)*1</f>
        <v>2</v>
      </c>
      <c r="M5" s="386"/>
      <c r="N5" s="33">
        <v>15</v>
      </c>
      <c r="O5" s="34">
        <v>5</v>
      </c>
      <c r="P5" s="385">
        <f>IF(AND(N4=0,N5=0),0,1)*0+IF(AND(N4&gt;O4,N5&gt;O5),1,0)*2+IF(AND(N4&lt;O4,N5&lt;O5),1,0)*IF(AND(N4=0,N5=0),0,1)+IF(P4&gt;Q4,1,0)*2+IF(P4&lt;Q4,1,0)*1</f>
        <v>2</v>
      </c>
      <c r="Q5" s="386"/>
      <c r="R5" s="360"/>
      <c r="S5" s="356"/>
      <c r="T5" s="362"/>
      <c r="U5" s="364"/>
      <c r="W5" s="357"/>
      <c r="X5" s="332"/>
      <c r="Y5" s="332"/>
      <c r="Z5" s="333"/>
    </row>
    <row r="6" spans="1:26" ht="16.5" thickTop="1" thickBot="1" x14ac:dyDescent="0.3">
      <c r="A6" s="336" t="s">
        <v>129</v>
      </c>
      <c r="B6" s="3">
        <f>G4</f>
        <v>11</v>
      </c>
      <c r="C6" s="4">
        <f>F4</f>
        <v>15</v>
      </c>
      <c r="D6" s="5">
        <f>I4</f>
        <v>0</v>
      </c>
      <c r="E6" s="6">
        <f>H4</f>
        <v>0</v>
      </c>
      <c r="F6" s="338"/>
      <c r="G6" s="339"/>
      <c r="H6" s="339"/>
      <c r="I6" s="340"/>
      <c r="J6" s="7">
        <v>15</v>
      </c>
      <c r="K6" s="8">
        <v>7</v>
      </c>
      <c r="L6" s="9"/>
      <c r="M6" s="127"/>
      <c r="N6" s="10">
        <v>13</v>
      </c>
      <c r="O6" s="8">
        <v>15</v>
      </c>
      <c r="P6" s="128">
        <v>12</v>
      </c>
      <c r="Q6" s="127">
        <v>10</v>
      </c>
      <c r="R6" s="359">
        <f>P7+L7+D7</f>
        <v>5</v>
      </c>
      <c r="S6" s="344">
        <f>J6+J7+L6+N6+N7+P6+D6+B6+B7</f>
        <v>94</v>
      </c>
      <c r="T6" s="361">
        <f>K7+K6+M6+O7+O6+Q6+E6+C6+C7</f>
        <v>78</v>
      </c>
      <c r="U6" s="363" t="s">
        <v>218</v>
      </c>
      <c r="W6" s="346">
        <f>IF(B6&gt;C6,1,0)+IF(B7&gt;C7,1,0)+IF(D6&gt;E6,1,0)+IF(J6&gt;K6,1,0)+IF(J7&gt;K7,1,0)+IF(L6&gt;M6,1,0)+IF(N6&gt;O6,1,0)+IF(N7&gt;O7,1,0)+IF(P6&gt;Q6,1,0)</f>
        <v>4</v>
      </c>
      <c r="X6" s="332">
        <f>IF(B6&lt;C6,1,0)+IF(B7&lt;C7,1,0)+IF(D6&lt;E6,1,0)+IF(J6&lt;K6,1,0)+IF(J7&lt;K7,1,0)+IF(L6&lt;M6,1,0)+IF(N6&lt;O6,1,0)+IF(N7&lt;O7,1,0)+IF(P6&lt;Q6,1,0)</f>
        <v>3</v>
      </c>
      <c r="Y6" s="332">
        <f t="shared" ref="Y6" si="0">W6/X6</f>
        <v>1.3333333333333333</v>
      </c>
      <c r="Z6" s="333">
        <f t="shared" ref="Z6" si="1">S6/T6</f>
        <v>1.2051282051282051</v>
      </c>
    </row>
    <row r="7" spans="1:26" ht="15.75" thickBot="1" x14ac:dyDescent="0.3">
      <c r="A7" s="352"/>
      <c r="B7" s="11">
        <f>G5</f>
        <v>13</v>
      </c>
      <c r="C7" s="12">
        <f>F5</f>
        <v>15</v>
      </c>
      <c r="D7" s="334">
        <f>IF(AND(B6=0,B7=0),0,1)*0+IF(AND(B6&gt;C6,B7&gt;C7),1,0)*2+IF(AND(B6&lt;C6,B7&lt;C7),1,0)*IF(AND(B6=0,B7=0),0,1)+IF(D6&gt;E6,1,0)*2+IF(D6&lt;E6,1,0)*1</f>
        <v>1</v>
      </c>
      <c r="E7" s="335"/>
      <c r="F7" s="387"/>
      <c r="G7" s="354"/>
      <c r="H7" s="354"/>
      <c r="I7" s="355"/>
      <c r="J7" s="13">
        <v>15</v>
      </c>
      <c r="K7" s="14">
        <v>10</v>
      </c>
      <c r="L7" s="385">
        <f>IF(AND(J6=0,J7=0),0,1)*0+IF(AND(J6&gt;K6,J7&gt;K7),1,0)*2+IF(AND(J6&lt;K6,J7&lt;K7),1,0)*IF(AND(J6=0,J7=0),0,1)+IF(L6&gt;M6,1,0)*2+IF(L6&lt;M6,1,0)*1</f>
        <v>2</v>
      </c>
      <c r="M7" s="386"/>
      <c r="N7" s="13">
        <v>15</v>
      </c>
      <c r="O7" s="14">
        <v>6</v>
      </c>
      <c r="P7" s="385">
        <f>IF(AND(N6=0,N7=0),0,1)*0+IF(AND(N6&gt;O6,N7&gt;O7),1,0)*2+IF(AND(N6&lt;O6,N7&lt;O7),1,0)*IF(AND(N6=0,N7=0),0,1)+IF(P6&gt;Q6,1,0)*2+IF(P6&lt;Q6,1,0)*1</f>
        <v>2</v>
      </c>
      <c r="Q7" s="386"/>
      <c r="R7" s="360"/>
      <c r="S7" s="356"/>
      <c r="T7" s="362"/>
      <c r="U7" s="364"/>
      <c r="W7" s="357"/>
      <c r="X7" s="332"/>
      <c r="Y7" s="332"/>
      <c r="Z7" s="333"/>
    </row>
    <row r="8" spans="1:26" ht="16.5" thickTop="1" thickBot="1" x14ac:dyDescent="0.3">
      <c r="A8" s="336" t="s">
        <v>130</v>
      </c>
      <c r="B8" s="7">
        <f>K4</f>
        <v>6</v>
      </c>
      <c r="C8" s="15">
        <f>J4</f>
        <v>15</v>
      </c>
      <c r="D8" s="16">
        <f>M4</f>
        <v>0</v>
      </c>
      <c r="E8" s="129">
        <f>L4</f>
        <v>0</v>
      </c>
      <c r="F8" s="17">
        <f>K6</f>
        <v>7</v>
      </c>
      <c r="G8" s="18">
        <f>J6</f>
        <v>15</v>
      </c>
      <c r="H8" s="19">
        <f>M6</f>
        <v>0</v>
      </c>
      <c r="I8" s="130">
        <f>L6</f>
        <v>0</v>
      </c>
      <c r="J8" s="338"/>
      <c r="K8" s="339"/>
      <c r="L8" s="339"/>
      <c r="M8" s="340"/>
      <c r="N8" s="10">
        <v>14</v>
      </c>
      <c r="O8" s="8">
        <v>16</v>
      </c>
      <c r="P8" s="9">
        <v>9</v>
      </c>
      <c r="Q8" s="127">
        <v>11</v>
      </c>
      <c r="R8" s="359">
        <f>P9+H9+D9</f>
        <v>3</v>
      </c>
      <c r="S8" s="344">
        <f>H8+F8+F9+D8+B8+B9+N8+N9+P8</f>
        <v>65</v>
      </c>
      <c r="T8" s="361">
        <f>I8+G8+G9+E8+C8+C9+O9+O8+Q8</f>
        <v>95</v>
      </c>
      <c r="U8" s="363" t="s">
        <v>220</v>
      </c>
      <c r="W8" s="346">
        <f>IF(B8&gt;C8,1,0)+IF(B9&gt;C9,1,0)+IF(D8&gt;E8,1,0)+IF(F8&gt;G8,1,0)+IF(F9&gt;G9,1,0)+IF(H8&gt;I8,1,0)+IF(N8&gt;O8,1,0)+IF(N9&gt;O9,1,0)+IF(P8&gt;Q8,1,0)</f>
        <v>1</v>
      </c>
      <c r="X8" s="332">
        <f>IF(B8&lt;C8,1,0)+IF(B9&lt;C9,1,0)+IF(D8&lt;E8,1,0)+IF(F8&lt;G8,1,0)+IF(F9&lt;G9,1,0)+IF(H8&lt;I8,1,0)+IF(N8&lt;O8,1,0)+IF(N9&lt;O9,1,0)+IF(P8&lt;Q8,1,0)</f>
        <v>6</v>
      </c>
      <c r="Y8" s="332">
        <f t="shared" ref="Y8" si="2">W8/X8</f>
        <v>0.16666666666666666</v>
      </c>
      <c r="Z8" s="333">
        <f t="shared" ref="Z8" si="3">S8/T8</f>
        <v>0.68421052631578949</v>
      </c>
    </row>
    <row r="9" spans="1:26" ht="15.75" thickBot="1" x14ac:dyDescent="0.3">
      <c r="A9" s="352"/>
      <c r="B9" s="20">
        <f>K5</f>
        <v>4</v>
      </c>
      <c r="C9" s="21">
        <f>J5</f>
        <v>15</v>
      </c>
      <c r="D9" s="334">
        <f>IF(AND(B8=0,B9=0),0,1)*0+IF(AND(B8&gt;C8,B9&gt;C9),1,0)*2+IF(AND(B8&lt;C8,B9&lt;C9),1,0)*IF(AND(B8=0,B9=0),0,1)+IF(D8&gt;E8,1,0)*2+IF(D8&lt;E8,1,0)*1</f>
        <v>1</v>
      </c>
      <c r="E9" s="335"/>
      <c r="F9" s="22">
        <f>K7</f>
        <v>10</v>
      </c>
      <c r="G9" s="23">
        <f>J7</f>
        <v>15</v>
      </c>
      <c r="H9" s="385">
        <f>IF(AND(F8=0,F9=0),0,1)*0+IF(AND(F8&gt;G8,F9&gt;G9),1,0)*2+IF(AND(F8&lt;G8,F9&lt;G9),1,0)*IF(AND(F8=0,F9=0),0,1)+IF(H8&gt;I8,1,0)*2+IF(H8&lt;I8,1,0)*1</f>
        <v>1</v>
      </c>
      <c r="I9" s="386"/>
      <c r="J9" s="387"/>
      <c r="K9" s="354"/>
      <c r="L9" s="354"/>
      <c r="M9" s="355"/>
      <c r="N9" s="13">
        <v>15</v>
      </c>
      <c r="O9" s="14">
        <v>8</v>
      </c>
      <c r="P9" s="385">
        <f>IF(AND(N8=0,N9=0),0,1)*0+IF(AND(N8&gt;O8,N9&gt;O9),1,0)*2+IF(AND(N8&lt;O8,N9&lt;O9),1,0)*IF(AND(N8=0,N9=0),0,1)+IF(P8&gt;Q8,1,0)*2+IF(P8&lt;Q8,1,0)*1</f>
        <v>1</v>
      </c>
      <c r="Q9" s="386"/>
      <c r="R9" s="360"/>
      <c r="S9" s="356"/>
      <c r="T9" s="362"/>
      <c r="U9" s="364"/>
      <c r="W9" s="357"/>
      <c r="X9" s="332"/>
      <c r="Y9" s="332"/>
      <c r="Z9" s="333"/>
    </row>
    <row r="10" spans="1:26" ht="16.5" thickTop="1" thickBot="1" x14ac:dyDescent="0.3">
      <c r="A10" s="336" t="s">
        <v>131</v>
      </c>
      <c r="B10" s="7">
        <f>O4</f>
        <v>7</v>
      </c>
      <c r="C10" s="15">
        <f>N4</f>
        <v>15</v>
      </c>
      <c r="D10" s="16">
        <f>Q4</f>
        <v>0</v>
      </c>
      <c r="E10" s="129">
        <f>P4</f>
        <v>0</v>
      </c>
      <c r="F10" s="17">
        <f>O6</f>
        <v>15</v>
      </c>
      <c r="G10" s="18">
        <f>N6</f>
        <v>13</v>
      </c>
      <c r="H10" s="19">
        <f>Q6</f>
        <v>10</v>
      </c>
      <c r="I10" s="130">
        <f>P6</f>
        <v>12</v>
      </c>
      <c r="J10" s="10">
        <f>O8</f>
        <v>16</v>
      </c>
      <c r="K10" s="8">
        <f>N8</f>
        <v>14</v>
      </c>
      <c r="L10" s="9">
        <f>Q8</f>
        <v>11</v>
      </c>
      <c r="M10" s="127">
        <f>P8</f>
        <v>9</v>
      </c>
      <c r="N10" s="338"/>
      <c r="O10" s="339"/>
      <c r="P10" s="339"/>
      <c r="Q10" s="340"/>
      <c r="R10" s="359">
        <f>H11+D11+L11</f>
        <v>4</v>
      </c>
      <c r="S10" s="344">
        <f>J10+J11+L10+B10+B11+D10+F10+F11+H10</f>
        <v>78</v>
      </c>
      <c r="T10" s="361">
        <f>K11+K10+M10+C11+C10+E10+I10+G10+G11</f>
        <v>108</v>
      </c>
      <c r="U10" s="363" t="s">
        <v>219</v>
      </c>
      <c r="W10" s="346">
        <f>IF(B10&gt;C10,1,0)+IF(B11&gt;C11,1,0)+IF(D10&gt;E10,1,0)+IF(F10&gt;G10,1,0)+IF(F11&gt;G11,1,0)+IF(H10&gt;I10,1,0)+IF(J10&gt;K10,1,0)+IF(J11&gt;K11,1,0)+IF(L10&gt;M10,1,0)</f>
        <v>3</v>
      </c>
      <c r="X10" s="332">
        <f>IF(B10&lt;C10,1,0)+IF(B11&lt;C11,1,0)+IF(D10&lt;E10,1,0)+IF(F10&lt;G10,1,0)+IF(F11&lt;G11,1,0)+IF(H10&lt;I10,1,0)+IF(J10&lt;K10,1,0)+IF(J11&lt;K11,1,0)+IF(L10&lt;M10,1,0)</f>
        <v>5</v>
      </c>
      <c r="Y10" s="332">
        <f t="shared" ref="Y10" si="4">W10/X10</f>
        <v>0.6</v>
      </c>
      <c r="Z10" s="333">
        <f t="shared" ref="Z10" si="5">S10/T10</f>
        <v>0.72222222222222221</v>
      </c>
    </row>
    <row r="11" spans="1:26" ht="15.75" thickBot="1" x14ac:dyDescent="0.3">
      <c r="A11" s="337"/>
      <c r="B11" s="24">
        <f>O5</f>
        <v>5</v>
      </c>
      <c r="C11" s="25">
        <f>N5</f>
        <v>15</v>
      </c>
      <c r="D11" s="350">
        <f>IF(AND(B10=0,B11=0),0,1)*0+IF(AND(B10&gt;C10,B11&gt;C11),1,0)*2+IF(AND(B10&lt;C10,B11&lt;C11),1,0)*IF(AND(B10=0,B11=0),0,1)+IF(D10&gt;E10,1,0)*2+IF(D10&lt;E10,1,0)*1</f>
        <v>1</v>
      </c>
      <c r="E11" s="351"/>
      <c r="F11" s="26">
        <f>O7</f>
        <v>6</v>
      </c>
      <c r="G11" s="27">
        <f>N7</f>
        <v>15</v>
      </c>
      <c r="H11" s="350">
        <f>IF(AND(F10=0,F11=0),0,1)*0+IF(AND(F10&gt;G10,F11&gt;G11),1,0)*2+IF(AND(F10&lt;G10,F11&lt;G11),1,0)*IF(AND(F10=0,F11=0),0,1)+IF(H10&gt;I10,1,0)*2+IF(H10&lt;I10,1,0)*1</f>
        <v>1</v>
      </c>
      <c r="I11" s="351"/>
      <c r="J11" s="28">
        <f>O9</f>
        <v>8</v>
      </c>
      <c r="K11" s="26">
        <f>N9</f>
        <v>15</v>
      </c>
      <c r="L11" s="350">
        <f>IF(AND(J10=0,J11=0),0,1)*0+IF(AND(J10&gt;K10,J11&gt;K11),1,0)*2+IF(AND(J10&lt;K10,J11&lt;K11),1,0)*IF(AND(J10=0,J11=0),0,1)+IF(L10&gt;M10,1,0)*2+IF(L10&lt;M10,1,0)*1</f>
        <v>2</v>
      </c>
      <c r="M11" s="351"/>
      <c r="N11" s="341"/>
      <c r="O11" s="342"/>
      <c r="P11" s="342"/>
      <c r="Q11" s="343"/>
      <c r="R11" s="378"/>
      <c r="S11" s="345"/>
      <c r="T11" s="379"/>
      <c r="U11" s="380"/>
      <c r="W11" s="347"/>
      <c r="X11" s="348"/>
      <c r="Y11" s="348"/>
      <c r="Z11" s="349"/>
    </row>
    <row r="12" spans="1:26" ht="15.75" thickTop="1" x14ac:dyDescent="0.25"/>
    <row r="14" spans="1:26" x14ac:dyDescent="0.25">
      <c r="A14" t="s">
        <v>5</v>
      </c>
    </row>
  </sheetData>
  <mergeCells count="58">
    <mergeCell ref="A1:X1"/>
    <mergeCell ref="B3:E3"/>
    <mergeCell ref="F3:I3"/>
    <mergeCell ref="J3:M3"/>
    <mergeCell ref="N3:Q3"/>
    <mergeCell ref="S3:T3"/>
    <mergeCell ref="A4:A5"/>
    <mergeCell ref="B4:E5"/>
    <mergeCell ref="R4:R5"/>
    <mergeCell ref="S4:S5"/>
    <mergeCell ref="T4:T5"/>
    <mergeCell ref="W4:W5"/>
    <mergeCell ref="X4:X5"/>
    <mergeCell ref="Y4:Y5"/>
    <mergeCell ref="Z4:Z5"/>
    <mergeCell ref="H5:I5"/>
    <mergeCell ref="L5:M5"/>
    <mergeCell ref="P5:Q5"/>
    <mergeCell ref="U4:U5"/>
    <mergeCell ref="A6:A7"/>
    <mergeCell ref="F6:I7"/>
    <mergeCell ref="R6:R7"/>
    <mergeCell ref="S6:S7"/>
    <mergeCell ref="T6:T7"/>
    <mergeCell ref="W6:W7"/>
    <mergeCell ref="X6:X7"/>
    <mergeCell ref="Y6:Y7"/>
    <mergeCell ref="Z6:Z7"/>
    <mergeCell ref="D7:E7"/>
    <mergeCell ref="L7:M7"/>
    <mergeCell ref="P7:Q7"/>
    <mergeCell ref="U6:U7"/>
    <mergeCell ref="A8:A9"/>
    <mergeCell ref="J8:M9"/>
    <mergeCell ref="R8:R9"/>
    <mergeCell ref="S8:S9"/>
    <mergeCell ref="T8:T9"/>
    <mergeCell ref="W8:W9"/>
    <mergeCell ref="X8:X9"/>
    <mergeCell ref="Y8:Y9"/>
    <mergeCell ref="Z8:Z9"/>
    <mergeCell ref="D9:E9"/>
    <mergeCell ref="H9:I9"/>
    <mergeCell ref="P9:Q9"/>
    <mergeCell ref="U8:U9"/>
    <mergeCell ref="A10:A11"/>
    <mergeCell ref="N10:Q11"/>
    <mergeCell ref="R10:R11"/>
    <mergeCell ref="S10:S11"/>
    <mergeCell ref="T10:T11"/>
    <mergeCell ref="W10:W11"/>
    <mergeCell ref="X10:X11"/>
    <mergeCell ref="Y10:Y11"/>
    <mergeCell ref="Z10:Z11"/>
    <mergeCell ref="D11:E11"/>
    <mergeCell ref="H11:I11"/>
    <mergeCell ref="L11:M11"/>
    <mergeCell ref="U10:U1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showZeros="0" workbookViewId="0">
      <selection activeCell="V13" sqref="V13"/>
    </sheetView>
  </sheetViews>
  <sheetFormatPr defaultRowHeight="15" x14ac:dyDescent="0.25"/>
  <cols>
    <col min="1" max="1" width="23.28515625" customWidth="1"/>
    <col min="2" max="3" width="4.140625" customWidth="1"/>
    <col min="4" max="4" width="4.28515625" customWidth="1"/>
    <col min="5" max="5" width="4.140625" customWidth="1"/>
    <col min="6" max="6" width="4.5703125" customWidth="1"/>
    <col min="7" max="7" width="4" customWidth="1"/>
    <col min="8" max="8" width="3.85546875" customWidth="1"/>
    <col min="9" max="9" width="4.5703125" customWidth="1"/>
    <col min="10" max="13" width="4.140625" customWidth="1"/>
    <col min="14" max="14" width="3.7109375" customWidth="1"/>
    <col min="15" max="15" width="4.140625" customWidth="1"/>
    <col min="16" max="16" width="4.42578125" customWidth="1"/>
    <col min="17" max="17" width="4.85546875" customWidth="1"/>
    <col min="18" max="18" width="7.28515625" customWidth="1"/>
    <col min="19" max="19" width="5.140625" customWidth="1"/>
    <col min="20" max="20" width="5" customWidth="1"/>
    <col min="21" max="21" width="8.5703125" customWidth="1"/>
    <col min="24" max="24" width="10.140625" customWidth="1"/>
  </cols>
  <sheetData>
    <row r="1" spans="1:26" ht="45.75" customHeight="1" x14ac:dyDescent="0.25">
      <c r="A1" s="372" t="s">
        <v>34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</row>
    <row r="2" spans="1:26" ht="15.75" thickBot="1" x14ac:dyDescent="0.3"/>
    <row r="3" spans="1:26" ht="52.5" customHeight="1" thickTop="1" thickBot="1" x14ac:dyDescent="0.3">
      <c r="A3" s="1" t="s">
        <v>0</v>
      </c>
      <c r="B3" s="373">
        <v>1</v>
      </c>
      <c r="C3" s="374"/>
      <c r="D3" s="374"/>
      <c r="E3" s="375"/>
      <c r="F3" s="373">
        <v>2</v>
      </c>
      <c r="G3" s="374"/>
      <c r="H3" s="374"/>
      <c r="I3" s="375"/>
      <c r="J3" s="373">
        <v>3</v>
      </c>
      <c r="K3" s="374"/>
      <c r="L3" s="374"/>
      <c r="M3" s="375"/>
      <c r="N3" s="373">
        <v>4</v>
      </c>
      <c r="O3" s="374"/>
      <c r="P3" s="374"/>
      <c r="Q3" s="375"/>
      <c r="R3" s="125" t="s">
        <v>12</v>
      </c>
      <c r="S3" s="376" t="s">
        <v>13</v>
      </c>
      <c r="T3" s="377"/>
      <c r="U3" s="2" t="s">
        <v>4</v>
      </c>
      <c r="W3" s="43" t="s">
        <v>6</v>
      </c>
      <c r="X3" s="44" t="s">
        <v>7</v>
      </c>
      <c r="Y3" s="44" t="s">
        <v>8</v>
      </c>
      <c r="Z3" s="45" t="s">
        <v>9</v>
      </c>
    </row>
    <row r="4" spans="1:26" ht="16.5" thickTop="1" thickBot="1" x14ac:dyDescent="0.3">
      <c r="A4" s="336" t="s">
        <v>124</v>
      </c>
      <c r="B4" s="365"/>
      <c r="C4" s="366"/>
      <c r="D4" s="366"/>
      <c r="E4" s="367"/>
      <c r="F4" s="29">
        <v>15</v>
      </c>
      <c r="G4" s="30">
        <v>7</v>
      </c>
      <c r="H4" s="31"/>
      <c r="I4" s="40"/>
      <c r="J4" s="29">
        <v>15</v>
      </c>
      <c r="K4" s="32">
        <v>9</v>
      </c>
      <c r="L4" s="31"/>
      <c r="M4" s="41"/>
      <c r="N4" s="29">
        <v>15</v>
      </c>
      <c r="O4" s="32">
        <v>6</v>
      </c>
      <c r="P4" s="31"/>
      <c r="Q4" s="41"/>
      <c r="R4" s="359">
        <f>P5+L5+H5</f>
        <v>6</v>
      </c>
      <c r="S4" s="344">
        <f>J4+J5+L4+N4+N5+P4+H4+F4+F5</f>
        <v>90</v>
      </c>
      <c r="T4" s="361">
        <f>K5+K4+M4+O5+O4+Q4+I4+G4+G5</f>
        <v>41</v>
      </c>
      <c r="U4" s="363" t="s">
        <v>217</v>
      </c>
      <c r="W4" s="346">
        <f>IF(F4&gt;G4,1,0)+IF(F5&gt;G5,1,0)+IF(H4&gt;I4,1,0)+IF(J4&gt;K4,1,0)+IF(J5&gt;K5,1,0)+IF(L4&gt;M4,1,0)+IF(N4&gt;O4,1,0)+IF(N5&gt;O5,1,0)+IF(P4&gt;Q4,1,0)</f>
        <v>6</v>
      </c>
      <c r="X4" s="332">
        <f>IF(F4&lt;G4,1,0)+IF(F5&lt;G5,1,0)+IF(H4&lt;I4,1,0)+IF(J4&lt;K4,1,0)+IF(J5&lt;K5,1,0)+IF(L4&lt;M4,1,0)+IF(N4&lt;O4,1,0)+IF(N5&lt;O5,1,0)+IF(P4&lt;Q4,1,0)</f>
        <v>0</v>
      </c>
      <c r="Y4" s="332" t="e">
        <f>W4/X4</f>
        <v>#DIV/0!</v>
      </c>
      <c r="Z4" s="333">
        <f>S4/T4</f>
        <v>2.1951219512195124</v>
      </c>
    </row>
    <row r="5" spans="1:26" ht="15.75" thickBot="1" x14ac:dyDescent="0.3">
      <c r="A5" s="352"/>
      <c r="B5" s="368"/>
      <c r="C5" s="369"/>
      <c r="D5" s="369"/>
      <c r="E5" s="370"/>
      <c r="F5" s="33">
        <v>15</v>
      </c>
      <c r="G5" s="34">
        <v>9</v>
      </c>
      <c r="H5" s="385">
        <f>IF(AND(F4=0,F5=0),0,1)*0+IF(AND(F4&gt;G4,F5&gt;G5),1,0)*2+IF(AND(F4&lt;G4,F5&lt;G5),1,0)*IF(AND(F4=0,F5=0),0,1)+IF(H4&gt;I4,1,0)*2+IF(H4&lt;I4,1,0)*1</f>
        <v>2</v>
      </c>
      <c r="I5" s="386"/>
      <c r="J5" s="33">
        <v>15</v>
      </c>
      <c r="K5" s="34">
        <v>4</v>
      </c>
      <c r="L5" s="385">
        <f>IF(AND(J4=0,J5=0),0,1)*0+IF(AND(J4&gt;K4,J5&gt;K5),1,0)*2+IF(AND(J4&lt;K4,J5&lt;K5),1,0)*IF(AND(J4=0,J5=0),0,1)+IF(L4&gt;M4,1,0)*2+IF(L4&lt;M4,1,0)*1</f>
        <v>2</v>
      </c>
      <c r="M5" s="386"/>
      <c r="N5" s="33">
        <v>15</v>
      </c>
      <c r="O5" s="34">
        <v>6</v>
      </c>
      <c r="P5" s="334">
        <f>IF(AND(N4=0,N5=0),0,1)*0+IF(AND(N4&gt;O4,N5&gt;O5),1,0)*2+IF(AND(N4&lt;O4,N5&lt;O5),1,0)*IF(AND(N4=0,N5=0),0,1)+IF(P4&gt;Q4,1,0)*2+IF(P4&lt;Q4,1,0)*1</f>
        <v>2</v>
      </c>
      <c r="Q5" s="335"/>
      <c r="R5" s="360"/>
      <c r="S5" s="356"/>
      <c r="T5" s="362"/>
      <c r="U5" s="364"/>
      <c r="W5" s="357"/>
      <c r="X5" s="332"/>
      <c r="Y5" s="332"/>
      <c r="Z5" s="333"/>
    </row>
    <row r="6" spans="1:26" ht="16.5" thickTop="1" thickBot="1" x14ac:dyDescent="0.3">
      <c r="A6" s="336" t="s">
        <v>125</v>
      </c>
      <c r="B6" s="3">
        <f>G4</f>
        <v>7</v>
      </c>
      <c r="C6" s="4">
        <f>F4</f>
        <v>15</v>
      </c>
      <c r="D6" s="5">
        <f>I4</f>
        <v>0</v>
      </c>
      <c r="E6" s="6">
        <f>H4</f>
        <v>0</v>
      </c>
      <c r="F6" s="338"/>
      <c r="G6" s="339"/>
      <c r="H6" s="339"/>
      <c r="I6" s="340"/>
      <c r="J6" s="7">
        <v>15</v>
      </c>
      <c r="K6" s="8">
        <v>7</v>
      </c>
      <c r="L6" s="9">
        <v>11</v>
      </c>
      <c r="M6" s="127">
        <v>13</v>
      </c>
      <c r="N6" s="10">
        <v>6</v>
      </c>
      <c r="O6" s="8">
        <v>15</v>
      </c>
      <c r="P6" s="128"/>
      <c r="Q6" s="127"/>
      <c r="R6" s="359">
        <f>P7+L7+D7</f>
        <v>3</v>
      </c>
      <c r="S6" s="344">
        <f>J6+J7+L6+N6+N7+P6+D6+B6+B7</f>
        <v>66</v>
      </c>
      <c r="T6" s="361">
        <f>K7+K6+M6+O7+O6+Q6+E6+C6+C7</f>
        <v>95</v>
      </c>
      <c r="U6" s="363" t="s">
        <v>220</v>
      </c>
      <c r="W6" s="346">
        <f>IF(B6&gt;C6,1,0)+IF(B7&gt;C7,1,0)+IF(D6&gt;E6,1,0)+IF(J6&gt;K6,1,0)+IF(J7&gt;K7,1,0)+IF(L6&gt;M6,1,0)+IF(N6&gt;O6,1,0)+IF(N7&gt;O7,1,0)+IF(P6&gt;Q6,1,0)</f>
        <v>1</v>
      </c>
      <c r="X6" s="332">
        <f>IF(B6&lt;C6,1,0)+IF(B7&lt;C7,1,0)+IF(D6&lt;E6,1,0)+IF(J6&lt;K6,1,0)+IF(J7&lt;K7,1,0)+IF(L6&lt;M6,1,0)+IF(N6&lt;O6,1,0)+IF(N7&lt;O7,1,0)+IF(P6&lt;Q6,1,0)</f>
        <v>6</v>
      </c>
      <c r="Y6" s="332">
        <f t="shared" ref="Y6" si="0">W6/X6</f>
        <v>0.16666666666666666</v>
      </c>
      <c r="Z6" s="333">
        <f t="shared" ref="Z6" si="1">S6/T6</f>
        <v>0.69473684210526321</v>
      </c>
    </row>
    <row r="7" spans="1:26" ht="15.75" thickBot="1" x14ac:dyDescent="0.3">
      <c r="A7" s="352"/>
      <c r="B7" s="11">
        <f>G5</f>
        <v>9</v>
      </c>
      <c r="C7" s="12">
        <f>F5</f>
        <v>15</v>
      </c>
      <c r="D7" s="334">
        <f>IF(AND(B6=0,B7=0),0,1)*0+IF(AND(B6&gt;C6,B7&gt;C7),1,0)*2+IF(AND(B6&lt;C6,B7&lt;C7),1,0)*IF(AND(B6=0,B7=0),0,1)+IF(D6&gt;E6,1,0)*2+IF(D6&lt;E6,1,0)*1</f>
        <v>1</v>
      </c>
      <c r="E7" s="335"/>
      <c r="F7" s="387"/>
      <c r="G7" s="354"/>
      <c r="H7" s="354"/>
      <c r="I7" s="355"/>
      <c r="J7" s="13">
        <v>10</v>
      </c>
      <c r="K7" s="14">
        <v>15</v>
      </c>
      <c r="L7" s="385">
        <f>IF(AND(J6=0,J7=0),0,1)*0+IF(AND(J6&gt;K6,J7&gt;K7),1,0)*2+IF(AND(J6&lt;K6,J7&lt;K7),1,0)*IF(AND(J6=0,J7=0),0,1)+IF(L6&gt;M6,1,0)*2+IF(L6&lt;M6,1,0)*1</f>
        <v>1</v>
      </c>
      <c r="M7" s="386"/>
      <c r="N7" s="13">
        <v>8</v>
      </c>
      <c r="O7" s="14">
        <v>15</v>
      </c>
      <c r="P7" s="334">
        <f>IF(AND(N6=0,N7=0),0,1)*0+IF(AND(N6&gt;O6,N7&gt;O7),1,0)*2+IF(AND(N6&lt;O6,N7&lt;O7),1,0)*IF(AND(N6=0,N7=0),0,1)+IF(P6&gt;Q6,1,0)*2+IF(P6&lt;Q6,1,0)*1</f>
        <v>1</v>
      </c>
      <c r="Q7" s="335"/>
      <c r="R7" s="360"/>
      <c r="S7" s="356"/>
      <c r="T7" s="362"/>
      <c r="U7" s="364"/>
      <c r="W7" s="357"/>
      <c r="X7" s="332"/>
      <c r="Y7" s="332"/>
      <c r="Z7" s="333"/>
    </row>
    <row r="8" spans="1:26" ht="16.5" thickTop="1" thickBot="1" x14ac:dyDescent="0.3">
      <c r="A8" s="336" t="s">
        <v>126</v>
      </c>
      <c r="B8" s="7">
        <f>K4</f>
        <v>9</v>
      </c>
      <c r="C8" s="15">
        <f>J4</f>
        <v>15</v>
      </c>
      <c r="D8" s="16">
        <f>M4</f>
        <v>0</v>
      </c>
      <c r="E8" s="129">
        <f>L4</f>
        <v>0</v>
      </c>
      <c r="F8" s="17">
        <f>K6</f>
        <v>7</v>
      </c>
      <c r="G8" s="18">
        <f>J6</f>
        <v>15</v>
      </c>
      <c r="H8" s="19">
        <f>M6</f>
        <v>13</v>
      </c>
      <c r="I8" s="130">
        <f>L6</f>
        <v>11</v>
      </c>
      <c r="J8" s="338"/>
      <c r="K8" s="339"/>
      <c r="L8" s="339"/>
      <c r="M8" s="340"/>
      <c r="N8" s="10">
        <v>6</v>
      </c>
      <c r="O8" s="8">
        <v>15</v>
      </c>
      <c r="P8" s="9"/>
      <c r="Q8" s="127"/>
      <c r="R8" s="359">
        <f>P9+H9+D9</f>
        <v>4</v>
      </c>
      <c r="S8" s="344">
        <f>H8+F8+F9+D8+B8+B9+N8+N9+P8</f>
        <v>63</v>
      </c>
      <c r="T8" s="361">
        <f>I8+G8+G9+E8+C8+C9+O9+O8+Q8</f>
        <v>96</v>
      </c>
      <c r="U8" s="363" t="s">
        <v>219</v>
      </c>
      <c r="W8" s="346">
        <f>IF(B8&gt;C8,1,0)+IF(B9&gt;C9,1,0)+IF(D8&gt;E8,1,0)+IF(F8&gt;G8,1,0)+IF(F9&gt;G9,1,0)+IF(H8&gt;I8,1,0)+IF(N8&gt;O8,1,0)+IF(N9&gt;O9,1,0)+IF(P8&gt;Q8,1,0)</f>
        <v>2</v>
      </c>
      <c r="X8" s="332">
        <f>IF(B8&lt;C8,1,0)+IF(B9&lt;C9,1,0)+IF(D8&lt;E8,1,0)+IF(F8&lt;G8,1,0)+IF(F9&lt;G9,1,0)+IF(H8&lt;I8,1,0)+IF(N8&lt;O8,1,0)+IF(N9&lt;O9,1,0)+IF(P8&lt;Q8,1,0)</f>
        <v>5</v>
      </c>
      <c r="Y8" s="332">
        <f t="shared" ref="Y8" si="2">W8/X8</f>
        <v>0.4</v>
      </c>
      <c r="Z8" s="333">
        <f t="shared" ref="Z8" si="3">S8/T8</f>
        <v>0.65625</v>
      </c>
    </row>
    <row r="9" spans="1:26" ht="15.75" thickBot="1" x14ac:dyDescent="0.3">
      <c r="A9" s="352"/>
      <c r="B9" s="20">
        <f>K5</f>
        <v>4</v>
      </c>
      <c r="C9" s="21">
        <f>J5</f>
        <v>15</v>
      </c>
      <c r="D9" s="334">
        <f>IF(AND(B8=0,B9=0),0,1)*0+IF(AND(B8&gt;C8,B9&gt;C9),1,0)*2+IF(AND(B8&lt;C8,B9&lt;C9),1,0)*IF(AND(B8=0,B9=0),0,1)+IF(D8&gt;E8,1,0)*2+IF(D8&lt;E8,1,0)*1</f>
        <v>1</v>
      </c>
      <c r="E9" s="335"/>
      <c r="F9" s="22">
        <f>K7</f>
        <v>15</v>
      </c>
      <c r="G9" s="23">
        <f>J7</f>
        <v>10</v>
      </c>
      <c r="H9" s="385">
        <f>IF(AND(F8=0,F9=0),0,1)*0+IF(AND(F8&gt;G8,F9&gt;G9),1,0)*2+IF(AND(F8&lt;G8,F9&lt;G9),1,0)*IF(AND(F8=0,F9=0),0,1)+IF(H8&gt;I8,1,0)*2+IF(H8&lt;I8,1,0)*1</f>
        <v>2</v>
      </c>
      <c r="I9" s="386"/>
      <c r="J9" s="387"/>
      <c r="K9" s="354"/>
      <c r="L9" s="354"/>
      <c r="M9" s="355"/>
      <c r="N9" s="13">
        <v>9</v>
      </c>
      <c r="O9" s="14">
        <v>15</v>
      </c>
      <c r="P9" s="334">
        <f>IF(AND(N8=0,N9=0),0,1)*0+IF(AND(N8&gt;O8,N9&gt;O9),1,0)*2+IF(AND(N8&lt;O8,N9&lt;O9),1,0)*IF(AND(N8=0,N9=0),0,1)+IF(P8&gt;Q8,1,0)*2+IF(P8&lt;Q8,1,0)*1</f>
        <v>1</v>
      </c>
      <c r="Q9" s="335"/>
      <c r="R9" s="360"/>
      <c r="S9" s="356"/>
      <c r="T9" s="362"/>
      <c r="U9" s="364"/>
      <c r="W9" s="357"/>
      <c r="X9" s="332"/>
      <c r="Y9" s="332"/>
      <c r="Z9" s="333"/>
    </row>
    <row r="10" spans="1:26" ht="16.5" thickTop="1" thickBot="1" x14ac:dyDescent="0.3">
      <c r="A10" s="336" t="s">
        <v>127</v>
      </c>
      <c r="B10" s="7">
        <f>O4</f>
        <v>6</v>
      </c>
      <c r="C10" s="15">
        <f>N4</f>
        <v>15</v>
      </c>
      <c r="D10" s="16">
        <f>Q4</f>
        <v>0</v>
      </c>
      <c r="E10" s="129">
        <f>P4</f>
        <v>0</v>
      </c>
      <c r="F10" s="17">
        <f>O6</f>
        <v>15</v>
      </c>
      <c r="G10" s="18">
        <f>N6</f>
        <v>6</v>
      </c>
      <c r="H10" s="19">
        <f>Q6</f>
        <v>0</v>
      </c>
      <c r="I10" s="130">
        <f>P6</f>
        <v>0</v>
      </c>
      <c r="J10" s="10">
        <f>O8</f>
        <v>15</v>
      </c>
      <c r="K10" s="8">
        <f>N8</f>
        <v>6</v>
      </c>
      <c r="L10" s="9">
        <f>Q8</f>
        <v>0</v>
      </c>
      <c r="M10" s="127">
        <f>P8</f>
        <v>0</v>
      </c>
      <c r="N10" s="338"/>
      <c r="O10" s="339"/>
      <c r="P10" s="339"/>
      <c r="Q10" s="340"/>
      <c r="R10" s="359">
        <f>H11+D11+L11</f>
        <v>5</v>
      </c>
      <c r="S10" s="344">
        <f>J10+J11+L10+B10+B11+D10+F10+F11+H10</f>
        <v>72</v>
      </c>
      <c r="T10" s="361">
        <f>K11+K10+M10+C11+C10+E10+I10+G10+G11</f>
        <v>59</v>
      </c>
      <c r="U10" s="363" t="s">
        <v>218</v>
      </c>
      <c r="W10" s="346">
        <f>IF(B10&gt;C10,1,0)+IF(B11&gt;C11,1,0)+IF(D10&gt;E10,1,0)+IF(F10&gt;G10,1,0)+IF(F11&gt;G11,1,0)+IF(H10&gt;I10,1,0)+IF(J10&gt;K10,1,0)+IF(J11&gt;K11,1,0)+IF(L10&gt;M10,1,0)</f>
        <v>4</v>
      </c>
      <c r="X10" s="332">
        <f>IF(B10&lt;C10,1,0)+IF(B11&lt;C11,1,0)+IF(D10&lt;E10,1,0)+IF(F10&lt;G10,1,0)+IF(F11&lt;G11,1,0)+IF(H10&lt;I10,1,0)+IF(J10&lt;K10,1,0)+IF(J11&lt;K11,1,0)+IF(L10&lt;M10,1,0)</f>
        <v>2</v>
      </c>
      <c r="Y10" s="332">
        <f t="shared" ref="Y10" si="4">W10/X10</f>
        <v>2</v>
      </c>
      <c r="Z10" s="333">
        <f t="shared" ref="Z10" si="5">S10/T10</f>
        <v>1.2203389830508475</v>
      </c>
    </row>
    <row r="11" spans="1:26" ht="15.75" thickBot="1" x14ac:dyDescent="0.3">
      <c r="A11" s="337"/>
      <c r="B11" s="24">
        <f>O5</f>
        <v>6</v>
      </c>
      <c r="C11" s="25">
        <f>N5</f>
        <v>15</v>
      </c>
      <c r="D11" s="350">
        <f>IF(AND(B10=0,B11=0),0,1)*0+IF(AND(B10&gt;C10,B11&gt;C11),1,0)*2+IF(AND(B10&lt;C10,B11&lt;C11),1,0)*IF(AND(B10=0,B11=0),0,1)+IF(D10&gt;E10,1,0)*2+IF(D10&lt;E10,1,0)*1</f>
        <v>1</v>
      </c>
      <c r="E11" s="351"/>
      <c r="F11" s="26">
        <f>O7</f>
        <v>15</v>
      </c>
      <c r="G11" s="27">
        <f>N7</f>
        <v>8</v>
      </c>
      <c r="H11" s="350">
        <f>IF(AND(F10=0,F11=0),0,1)*0+IF(AND(F10&gt;G10,F11&gt;G11),1,0)*2+IF(AND(F10&lt;G10,F11&lt;G11),1,0)*IF(AND(F10=0,F11=0),0,1)+IF(H10&gt;I10,1,0)*2+IF(H10&lt;I10,1,0)*1</f>
        <v>2</v>
      </c>
      <c r="I11" s="351"/>
      <c r="J11" s="28">
        <f>O9</f>
        <v>15</v>
      </c>
      <c r="K11" s="26">
        <f>N9</f>
        <v>9</v>
      </c>
      <c r="L11" s="350">
        <f>IF(AND(J10=0,J11=0),0,1)*0+IF(AND(J10&gt;K10,J11&gt;K11),1,0)*2+IF(AND(J10&lt;K10,J11&lt;K11),1,0)*IF(AND(J10=0,J11=0),0,1)+IF(L10&gt;M10,1,0)*2+IF(L10&lt;M10,1,0)*1</f>
        <v>2</v>
      </c>
      <c r="M11" s="351"/>
      <c r="N11" s="341"/>
      <c r="O11" s="342"/>
      <c r="P11" s="342"/>
      <c r="Q11" s="343"/>
      <c r="R11" s="378"/>
      <c r="S11" s="345"/>
      <c r="T11" s="379"/>
      <c r="U11" s="380"/>
      <c r="W11" s="347"/>
      <c r="X11" s="348"/>
      <c r="Y11" s="348"/>
      <c r="Z11" s="349"/>
    </row>
    <row r="12" spans="1:26" ht="15.75" thickTop="1" x14ac:dyDescent="0.25"/>
    <row r="14" spans="1:26" x14ac:dyDescent="0.25">
      <c r="A14" t="s">
        <v>5</v>
      </c>
    </row>
  </sheetData>
  <mergeCells count="58">
    <mergeCell ref="A1:X1"/>
    <mergeCell ref="B3:E3"/>
    <mergeCell ref="F3:I3"/>
    <mergeCell ref="J3:M3"/>
    <mergeCell ref="N3:Q3"/>
    <mergeCell ref="S3:T3"/>
    <mergeCell ref="A4:A5"/>
    <mergeCell ref="B4:E5"/>
    <mergeCell ref="R4:R5"/>
    <mergeCell ref="S4:S5"/>
    <mergeCell ref="T4:T5"/>
    <mergeCell ref="W4:W5"/>
    <mergeCell ref="X4:X5"/>
    <mergeCell ref="Y4:Y5"/>
    <mergeCell ref="Z4:Z5"/>
    <mergeCell ref="H5:I5"/>
    <mergeCell ref="L5:M5"/>
    <mergeCell ref="P5:Q5"/>
    <mergeCell ref="U4:U5"/>
    <mergeCell ref="A6:A7"/>
    <mergeCell ref="F6:I7"/>
    <mergeCell ref="R6:R7"/>
    <mergeCell ref="S6:S7"/>
    <mergeCell ref="T6:T7"/>
    <mergeCell ref="W6:W7"/>
    <mergeCell ref="X6:X7"/>
    <mergeCell ref="Y6:Y7"/>
    <mergeCell ref="Z6:Z7"/>
    <mergeCell ref="D7:E7"/>
    <mergeCell ref="L7:M7"/>
    <mergeCell ref="P7:Q7"/>
    <mergeCell ref="U6:U7"/>
    <mergeCell ref="A8:A9"/>
    <mergeCell ref="J8:M9"/>
    <mergeCell ref="R8:R9"/>
    <mergeCell ref="S8:S9"/>
    <mergeCell ref="T8:T9"/>
    <mergeCell ref="W8:W9"/>
    <mergeCell ref="X8:X9"/>
    <mergeCell ref="Y8:Y9"/>
    <mergeCell ref="Z8:Z9"/>
    <mergeCell ref="D9:E9"/>
    <mergeCell ref="H9:I9"/>
    <mergeCell ref="P9:Q9"/>
    <mergeCell ref="U8:U9"/>
    <mergeCell ref="A10:A11"/>
    <mergeCell ref="N10:Q11"/>
    <mergeCell ref="R10:R11"/>
    <mergeCell ref="S10:S11"/>
    <mergeCell ref="T10:T11"/>
    <mergeCell ref="W10:W11"/>
    <mergeCell ref="X10:X11"/>
    <mergeCell ref="Y10:Y11"/>
    <mergeCell ref="Z10:Z11"/>
    <mergeCell ref="D11:E11"/>
    <mergeCell ref="H11:I11"/>
    <mergeCell ref="L11:M11"/>
    <mergeCell ref="U10:U1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showZeros="0" workbookViewId="0">
      <selection activeCell="A10" sqref="A10:A11"/>
    </sheetView>
  </sheetViews>
  <sheetFormatPr defaultRowHeight="15" x14ac:dyDescent="0.25"/>
  <cols>
    <col min="1" max="1" width="23.42578125" customWidth="1"/>
    <col min="2" max="2" width="4.140625" customWidth="1"/>
    <col min="3" max="5" width="4" customWidth="1"/>
    <col min="6" max="6" width="4.28515625" customWidth="1"/>
    <col min="7" max="7" width="3.85546875" customWidth="1"/>
    <col min="8" max="8" width="4" customWidth="1"/>
    <col min="9" max="9" width="4.28515625" customWidth="1"/>
    <col min="10" max="10" width="4.140625" customWidth="1"/>
    <col min="11" max="12" width="4" customWidth="1"/>
    <col min="13" max="13" width="4.140625" customWidth="1"/>
    <col min="14" max="16" width="3.85546875" customWidth="1"/>
    <col min="17" max="17" width="4" customWidth="1"/>
    <col min="18" max="18" width="7.42578125" customWidth="1"/>
    <col min="19" max="19" width="4.85546875" customWidth="1"/>
    <col min="20" max="20" width="5.28515625" customWidth="1"/>
    <col min="21" max="21" width="8.5703125" customWidth="1"/>
    <col min="24" max="24" width="9.7109375" customWidth="1"/>
  </cols>
  <sheetData>
    <row r="1" spans="1:26" ht="38.25" customHeight="1" x14ac:dyDescent="0.25">
      <c r="A1" s="372" t="s">
        <v>35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</row>
    <row r="2" spans="1:26" ht="15.75" thickBot="1" x14ac:dyDescent="0.3"/>
    <row r="3" spans="1:26" ht="48" customHeight="1" thickTop="1" thickBot="1" x14ac:dyDescent="0.3">
      <c r="A3" s="1" t="s">
        <v>0</v>
      </c>
      <c r="B3" s="373">
        <v>1</v>
      </c>
      <c r="C3" s="374"/>
      <c r="D3" s="374"/>
      <c r="E3" s="375"/>
      <c r="F3" s="373">
        <v>2</v>
      </c>
      <c r="G3" s="374"/>
      <c r="H3" s="374"/>
      <c r="I3" s="375"/>
      <c r="J3" s="373">
        <v>3</v>
      </c>
      <c r="K3" s="374"/>
      <c r="L3" s="374"/>
      <c r="M3" s="375"/>
      <c r="N3" s="373">
        <v>4</v>
      </c>
      <c r="O3" s="374"/>
      <c r="P3" s="374"/>
      <c r="Q3" s="375"/>
      <c r="R3" s="131" t="s">
        <v>12</v>
      </c>
      <c r="S3" s="376" t="s">
        <v>13</v>
      </c>
      <c r="T3" s="377"/>
      <c r="U3" s="2" t="s">
        <v>4</v>
      </c>
      <c r="W3" s="43" t="s">
        <v>6</v>
      </c>
      <c r="X3" s="44" t="s">
        <v>7</v>
      </c>
      <c r="Y3" s="44" t="s">
        <v>8</v>
      </c>
      <c r="Z3" s="45" t="s">
        <v>9</v>
      </c>
    </row>
    <row r="4" spans="1:26" ht="16.5" thickTop="1" thickBot="1" x14ac:dyDescent="0.3">
      <c r="A4" s="336" t="s">
        <v>120</v>
      </c>
      <c r="B4" s="365"/>
      <c r="C4" s="366"/>
      <c r="D4" s="366"/>
      <c r="E4" s="367"/>
      <c r="F4" s="29">
        <v>15</v>
      </c>
      <c r="G4" s="30">
        <v>7</v>
      </c>
      <c r="H4" s="31"/>
      <c r="I4" s="40"/>
      <c r="J4" s="29">
        <v>15</v>
      </c>
      <c r="K4" s="32">
        <v>8</v>
      </c>
      <c r="L4" s="31"/>
      <c r="M4" s="41"/>
      <c r="N4" s="29">
        <v>9</v>
      </c>
      <c r="O4" s="32">
        <v>15</v>
      </c>
      <c r="P4" s="31">
        <v>10</v>
      </c>
      <c r="Q4" s="41">
        <v>12</v>
      </c>
      <c r="R4" s="359">
        <f>P5+L5+H5</f>
        <v>5</v>
      </c>
      <c r="S4" s="344">
        <f>J4+J5+L4+N4+N5+P4+H4+F4+F5</f>
        <v>94</v>
      </c>
      <c r="T4" s="361">
        <f>K5+K4+M4+O5+O4+Q4+I4+G4+G5</f>
        <v>62</v>
      </c>
      <c r="U4" s="363" t="s">
        <v>218</v>
      </c>
      <c r="W4" s="346">
        <f>IF(F4&gt;G4,1,0)+IF(F5&gt;G5,1,0)+IF(H4&gt;I4,1,0)+IF(J4&gt;K4,1,0)+IF(J5&gt;K5,1,0)+IF(L4&gt;M4,1,0)+IF(N4&gt;O4,1,0)+IF(N5&gt;O5,1,0)+IF(P4&gt;Q4,1,0)</f>
        <v>5</v>
      </c>
      <c r="X4" s="332">
        <f>IF(F4&lt;G4,1,0)+IF(F5&lt;G5,1,0)+IF(H4&lt;I4,1,0)+IF(J4&lt;K4,1,0)+IF(J5&lt;K5,1,0)+IF(L4&lt;M4,1,0)+IF(N4&lt;O4,1,0)+IF(N5&lt;O5,1,0)+IF(P4&lt;Q4,1,0)</f>
        <v>2</v>
      </c>
      <c r="Y4" s="332">
        <f>W4/X4</f>
        <v>2.5</v>
      </c>
      <c r="Z4" s="333">
        <f>S4/T4</f>
        <v>1.5161290322580645</v>
      </c>
    </row>
    <row r="5" spans="1:26" ht="15.75" thickBot="1" x14ac:dyDescent="0.3">
      <c r="A5" s="352"/>
      <c r="B5" s="368"/>
      <c r="C5" s="369"/>
      <c r="D5" s="369"/>
      <c r="E5" s="370"/>
      <c r="F5" s="33">
        <v>15</v>
      </c>
      <c r="G5" s="34">
        <v>3</v>
      </c>
      <c r="H5" s="334">
        <f>IF(AND(F4=0,F5=0),0,1)*0+IF(AND(F4&gt;G4,F5&gt;G5),1,0)*2+IF(AND(F4&lt;G4,F5&lt;G5),1,0)*IF(AND(F4=0,F5=0),0,1)+IF(H4&gt;I4,1,0)*2+IF(H4&lt;I4,1,0)*1</f>
        <v>2</v>
      </c>
      <c r="I5" s="335"/>
      <c r="J5" s="33">
        <v>15</v>
      </c>
      <c r="K5" s="34">
        <v>7</v>
      </c>
      <c r="L5" s="334">
        <f>IF(AND(J4=0,J5=0),0,1)*0+IF(AND(J4&gt;K4,J5&gt;K5),1,0)*2+IF(AND(J4&lt;K4,J5&lt;K5),1,0)*IF(AND(J4=0,J5=0),0,1)+IF(L4&gt;M4,1,0)*2+IF(L4&lt;M4,1,0)*1</f>
        <v>2</v>
      </c>
      <c r="M5" s="335"/>
      <c r="N5" s="33">
        <v>15</v>
      </c>
      <c r="O5" s="34">
        <v>10</v>
      </c>
      <c r="P5" s="334">
        <f>IF(AND(N4=0,N5=0),0,1)*0+IF(AND(N4&gt;O4,N5&gt;O5),1,0)*2+IF(AND(N4&lt;O4,N5&lt;O5),1,0)*IF(AND(N4=0,N5=0),0,1)+IF(P4&gt;Q4,1,0)*2+IF(P4&lt;Q4,1,0)*1</f>
        <v>1</v>
      </c>
      <c r="Q5" s="335"/>
      <c r="R5" s="360"/>
      <c r="S5" s="356"/>
      <c r="T5" s="362"/>
      <c r="U5" s="364"/>
      <c r="W5" s="357"/>
      <c r="X5" s="332"/>
      <c r="Y5" s="332"/>
      <c r="Z5" s="333"/>
    </row>
    <row r="6" spans="1:26" ht="16.5" thickTop="1" thickBot="1" x14ac:dyDescent="0.3">
      <c r="A6" s="336" t="s">
        <v>121</v>
      </c>
      <c r="B6" s="3">
        <f>G4</f>
        <v>7</v>
      </c>
      <c r="C6" s="4">
        <f>F4</f>
        <v>15</v>
      </c>
      <c r="D6" s="5">
        <f>I4</f>
        <v>0</v>
      </c>
      <c r="E6" s="6">
        <f>H4</f>
        <v>0</v>
      </c>
      <c r="F6" s="338"/>
      <c r="G6" s="339"/>
      <c r="H6" s="339"/>
      <c r="I6" s="340"/>
      <c r="J6" s="7">
        <v>5</v>
      </c>
      <c r="K6" s="8">
        <v>15</v>
      </c>
      <c r="L6" s="9"/>
      <c r="M6" s="127"/>
      <c r="N6" s="10">
        <v>7</v>
      </c>
      <c r="O6" s="8">
        <v>15</v>
      </c>
      <c r="P6" s="128"/>
      <c r="Q6" s="127"/>
      <c r="R6" s="359">
        <f>P7+L7+D7</f>
        <v>3</v>
      </c>
      <c r="S6" s="344">
        <f>J6+J7+L6+N6+N7+P6+D6+B6+B7</f>
        <v>30</v>
      </c>
      <c r="T6" s="361">
        <f>K7+K6+M6+O7+O6+Q6+E6+C6+C7</f>
        <v>90</v>
      </c>
      <c r="U6" s="363" t="s">
        <v>220</v>
      </c>
      <c r="W6" s="346">
        <f>IF(B6&gt;C6,1,0)+IF(B7&gt;C7,1,0)+IF(D6&gt;E6,1,0)+IF(J6&gt;K6,1,0)+IF(J7&gt;K7,1,0)+IF(L6&gt;M6,1,0)+IF(N6&gt;O6,1,0)+IF(N7&gt;O7,1,0)+IF(P6&gt;Q6,1,0)</f>
        <v>0</v>
      </c>
      <c r="X6" s="332">
        <f>IF(B6&lt;C6,1,0)+IF(B7&lt;C7,1,0)+IF(D6&lt;E6,1,0)+IF(J6&lt;K6,1,0)+IF(J7&lt;K7,1,0)+IF(L6&lt;M6,1,0)+IF(N6&lt;O6,1,0)+IF(N7&lt;O7,1,0)+IF(P6&lt;Q6,1,0)</f>
        <v>6</v>
      </c>
      <c r="Y6" s="332">
        <f t="shared" ref="Y6" si="0">W6/X6</f>
        <v>0</v>
      </c>
      <c r="Z6" s="333">
        <f t="shared" ref="Z6" si="1">S6/T6</f>
        <v>0.33333333333333331</v>
      </c>
    </row>
    <row r="7" spans="1:26" ht="15.75" thickBot="1" x14ac:dyDescent="0.3">
      <c r="A7" s="352"/>
      <c r="B7" s="11">
        <f>G5</f>
        <v>3</v>
      </c>
      <c r="C7" s="12">
        <f>F5</f>
        <v>15</v>
      </c>
      <c r="D7" s="334">
        <f>IF(AND(B6=0,B7=0),0,1)*0+IF(AND(B6&gt;C6,B7&gt;C7),1,0)*2+IF(AND(B6&lt;C6,B7&lt;C7),1,0)*IF(AND(B6=0,B7=0),0,1)+IF(D6&gt;E6,1,0)*2+IF(D6&lt;E6,1,0)*1</f>
        <v>1</v>
      </c>
      <c r="E7" s="335"/>
      <c r="F7" s="387"/>
      <c r="G7" s="354"/>
      <c r="H7" s="354"/>
      <c r="I7" s="355"/>
      <c r="J7" s="13">
        <v>4</v>
      </c>
      <c r="K7" s="14">
        <v>15</v>
      </c>
      <c r="L7" s="385">
        <f>IF(AND(J6=0,J7=0),0,1)*0+IF(AND(J6&gt;K6,J7&gt;K7),1,0)*2+IF(AND(J6&lt;K6,J7&lt;K7),1,0)*IF(AND(J6=0,J7=0),0,1)+IF(L6&gt;M6,1,0)*2+IF(L6&lt;M6,1,0)*1</f>
        <v>1</v>
      </c>
      <c r="M7" s="386"/>
      <c r="N7" s="13">
        <v>4</v>
      </c>
      <c r="O7" s="14">
        <v>15</v>
      </c>
      <c r="P7" s="385">
        <f>IF(AND(N6=0,N7=0),0,1)*0+IF(AND(N6&gt;O6,N7&gt;O7),1,0)*2+IF(AND(N6&lt;O6,N7&lt;O7),1,0)*IF(AND(N6=0,N7=0),0,1)+IF(P6&gt;Q6,1,0)*2+IF(P6&lt;Q6,1,0)*1</f>
        <v>1</v>
      </c>
      <c r="Q7" s="386"/>
      <c r="R7" s="360"/>
      <c r="S7" s="356"/>
      <c r="T7" s="362"/>
      <c r="U7" s="364"/>
      <c r="W7" s="357"/>
      <c r="X7" s="332"/>
      <c r="Y7" s="332"/>
      <c r="Z7" s="333"/>
    </row>
    <row r="8" spans="1:26" ht="16.5" thickTop="1" thickBot="1" x14ac:dyDescent="0.3">
      <c r="A8" s="336" t="s">
        <v>122</v>
      </c>
      <c r="B8" s="7">
        <f>K4</f>
        <v>8</v>
      </c>
      <c r="C8" s="15">
        <f>J4</f>
        <v>15</v>
      </c>
      <c r="D8" s="16">
        <f>M4</f>
        <v>0</v>
      </c>
      <c r="E8" s="129">
        <f>L4</f>
        <v>0</v>
      </c>
      <c r="F8" s="17">
        <f>K6</f>
        <v>15</v>
      </c>
      <c r="G8" s="18">
        <f>J6</f>
        <v>5</v>
      </c>
      <c r="H8" s="19">
        <f>M6</f>
        <v>0</v>
      </c>
      <c r="I8" s="130">
        <f>L6</f>
        <v>0</v>
      </c>
      <c r="J8" s="338"/>
      <c r="K8" s="339"/>
      <c r="L8" s="339"/>
      <c r="M8" s="340"/>
      <c r="N8" s="10">
        <v>10</v>
      </c>
      <c r="O8" s="8">
        <v>15</v>
      </c>
      <c r="P8" s="9"/>
      <c r="Q8" s="127"/>
      <c r="R8" s="359">
        <f>P9+H9+D9</f>
        <v>4</v>
      </c>
      <c r="S8" s="344">
        <f>H8+F8+F9+D8+B8+B9+N8+N9+P8</f>
        <v>63</v>
      </c>
      <c r="T8" s="361">
        <f>I8+G8+G9+E8+C8+C9+O9+O8+Q8</f>
        <v>69</v>
      </c>
      <c r="U8" s="363" t="s">
        <v>219</v>
      </c>
      <c r="W8" s="346">
        <f>IF(B8&gt;C8,1,0)+IF(B9&gt;C9,1,0)+IF(D8&gt;E8,1,0)+IF(F8&gt;G8,1,0)+IF(F9&gt;G9,1,0)+IF(H8&gt;I8,1,0)+IF(N8&gt;O8,1,0)+IF(N9&gt;O9,1,0)+IF(P8&gt;Q8,1,0)</f>
        <v>2</v>
      </c>
      <c r="X8" s="332">
        <f>IF(B8&lt;C8,1,0)+IF(B9&lt;C9,1,0)+IF(D8&lt;E8,1,0)+IF(F8&lt;G8,1,0)+IF(F9&lt;G9,1,0)+IF(H8&lt;I8,1,0)+IF(N8&lt;O8,1,0)+IF(N9&lt;O9,1,0)+IF(P8&lt;Q8,1,0)</f>
        <v>4</v>
      </c>
      <c r="Y8" s="332">
        <f t="shared" ref="Y8" si="2">W8/X8</f>
        <v>0.5</v>
      </c>
      <c r="Z8" s="333">
        <f t="shared" ref="Z8" si="3">S8/T8</f>
        <v>0.91304347826086951</v>
      </c>
    </row>
    <row r="9" spans="1:26" ht="15.75" thickBot="1" x14ac:dyDescent="0.3">
      <c r="A9" s="352"/>
      <c r="B9" s="20">
        <f>K5</f>
        <v>7</v>
      </c>
      <c r="C9" s="21">
        <f>J5</f>
        <v>15</v>
      </c>
      <c r="D9" s="334">
        <f>IF(AND(B8=0,B9=0),0,1)*0+IF(AND(B8&gt;C8,B9&gt;C9),1,0)*2+IF(AND(B8&lt;C8,B9&lt;C9),1,0)*IF(AND(B8=0,B9=0),0,1)+IF(D8&gt;E8,1,0)*2+IF(D8&lt;E8,1,0)*1</f>
        <v>1</v>
      </c>
      <c r="E9" s="335"/>
      <c r="F9" s="22">
        <f>K7</f>
        <v>15</v>
      </c>
      <c r="G9" s="23">
        <f>J7</f>
        <v>4</v>
      </c>
      <c r="H9" s="385">
        <f>IF(AND(F8=0,F9=0),0,1)*0+IF(AND(F8&gt;G8,F9&gt;G9),1,0)*2+IF(AND(F8&lt;G8,F9&lt;G9),1,0)*IF(AND(F8=0,F9=0),0,1)+IF(H8&gt;I8,1,0)*2+IF(H8&lt;I8,1,0)*1</f>
        <v>2</v>
      </c>
      <c r="I9" s="386"/>
      <c r="J9" s="387"/>
      <c r="K9" s="354"/>
      <c r="L9" s="354"/>
      <c r="M9" s="355"/>
      <c r="N9" s="13">
        <v>8</v>
      </c>
      <c r="O9" s="14">
        <v>15</v>
      </c>
      <c r="P9" s="385">
        <f>IF(AND(N8=0,N9=0),0,1)*0+IF(AND(N8&gt;O8,N9&gt;O9),1,0)*2+IF(AND(N8&lt;O8,N9&lt;O9),1,0)*IF(AND(N8=0,N9=0),0,1)+IF(P8&gt;Q8,1,0)*2+IF(P8&lt;Q8,1,0)*1</f>
        <v>1</v>
      </c>
      <c r="Q9" s="386"/>
      <c r="R9" s="360"/>
      <c r="S9" s="356"/>
      <c r="T9" s="362"/>
      <c r="U9" s="364"/>
      <c r="W9" s="357"/>
      <c r="X9" s="332"/>
      <c r="Y9" s="332"/>
      <c r="Z9" s="333"/>
    </row>
    <row r="10" spans="1:26" ht="16.5" thickTop="1" thickBot="1" x14ac:dyDescent="0.3">
      <c r="A10" s="336" t="s">
        <v>215</v>
      </c>
      <c r="B10" s="7">
        <f>O4</f>
        <v>15</v>
      </c>
      <c r="C10" s="15">
        <f>N4</f>
        <v>9</v>
      </c>
      <c r="D10" s="16">
        <f>Q4</f>
        <v>12</v>
      </c>
      <c r="E10" s="129">
        <f>P4</f>
        <v>10</v>
      </c>
      <c r="F10" s="17">
        <f>O6</f>
        <v>15</v>
      </c>
      <c r="G10" s="18">
        <f>N6</f>
        <v>7</v>
      </c>
      <c r="H10" s="19">
        <f>Q6</f>
        <v>0</v>
      </c>
      <c r="I10" s="130">
        <f>P6</f>
        <v>0</v>
      </c>
      <c r="J10" s="10">
        <f>O8</f>
        <v>15</v>
      </c>
      <c r="K10" s="8">
        <f>N8</f>
        <v>10</v>
      </c>
      <c r="L10" s="9">
        <f>Q8</f>
        <v>0</v>
      </c>
      <c r="M10" s="127">
        <f>P8</f>
        <v>0</v>
      </c>
      <c r="N10" s="338"/>
      <c r="O10" s="339"/>
      <c r="P10" s="339"/>
      <c r="Q10" s="340"/>
      <c r="R10" s="359">
        <f>H11+D11+L11</f>
        <v>6</v>
      </c>
      <c r="S10" s="344">
        <f>J10+J11+L10+B10+B11+D10+F10+F11+H10</f>
        <v>97</v>
      </c>
      <c r="T10" s="361">
        <f>K11+K10+M10+C11+C10+E10+I10+G10+G11</f>
        <v>63</v>
      </c>
      <c r="U10" s="363" t="s">
        <v>217</v>
      </c>
      <c r="W10" s="346">
        <f>IF(B10&gt;C10,1,0)+IF(B11&gt;C11,1,0)+IF(D10&gt;E10,1,0)+IF(F10&gt;G10,1,0)+IF(F11&gt;G11,1,0)+IF(H10&gt;I10,1,0)+IF(J10&gt;K10,1,0)+IF(J11&gt;K11,1,0)+IF(L10&gt;M10,1,0)</f>
        <v>6</v>
      </c>
      <c r="X10" s="332">
        <f>IF(B10&lt;C10,1,0)+IF(B11&lt;C11,1,0)+IF(D10&lt;E10,1,0)+IF(F10&lt;G10,1,0)+IF(F11&lt;G11,1,0)+IF(H10&lt;I10,1,0)+IF(J10&lt;K10,1,0)+IF(J11&lt;K11,1,0)+IF(L10&lt;M10,1,0)</f>
        <v>1</v>
      </c>
      <c r="Y10" s="332">
        <f t="shared" ref="Y10" si="4">W10/X10</f>
        <v>6</v>
      </c>
      <c r="Z10" s="333">
        <f t="shared" ref="Z10" si="5">S10/T10</f>
        <v>1.5396825396825398</v>
      </c>
    </row>
    <row r="11" spans="1:26" ht="15.75" thickBot="1" x14ac:dyDescent="0.3">
      <c r="A11" s="337"/>
      <c r="B11" s="24">
        <f>O5</f>
        <v>10</v>
      </c>
      <c r="C11" s="25">
        <f>N5</f>
        <v>15</v>
      </c>
      <c r="D11" s="350">
        <f>IF(AND(B10=0,B11=0),0,1)*0+IF(AND(B10&gt;C10,B11&gt;C11),1,0)*2+IF(AND(B10&lt;C10,B11&lt;C11),1,0)*IF(AND(B10=0,B11=0),0,1)+IF(D10&gt;E10,1,0)*2+IF(D10&lt;E10,1,0)*1</f>
        <v>2</v>
      </c>
      <c r="E11" s="351"/>
      <c r="F11" s="26">
        <f>O7</f>
        <v>15</v>
      </c>
      <c r="G11" s="27">
        <f>N7</f>
        <v>4</v>
      </c>
      <c r="H11" s="350">
        <f>IF(AND(F10=0,F11=0),0,1)*0+IF(AND(F10&gt;G10,F11&gt;G11),1,0)*2+IF(AND(F10&lt;G10,F11&lt;G11),1,0)*IF(AND(F10=0,F11=0),0,1)+IF(H10&gt;I10,1,0)*2+IF(H10&lt;I10,1,0)*1</f>
        <v>2</v>
      </c>
      <c r="I11" s="351"/>
      <c r="J11" s="28">
        <f>O9</f>
        <v>15</v>
      </c>
      <c r="K11" s="26">
        <f>N9</f>
        <v>8</v>
      </c>
      <c r="L11" s="350">
        <f>IF(AND(J10=0,J11=0),0,1)*0+IF(AND(J10&gt;K10,J11&gt;K11),1,0)*2+IF(AND(J10&lt;K10,J11&lt;K11),1,0)*IF(AND(J10=0,J11=0),0,1)+IF(L10&gt;M10,1,0)*2+IF(L10&lt;M10,1,0)*1</f>
        <v>2</v>
      </c>
      <c r="M11" s="351"/>
      <c r="N11" s="341"/>
      <c r="O11" s="342"/>
      <c r="P11" s="342"/>
      <c r="Q11" s="343"/>
      <c r="R11" s="378"/>
      <c r="S11" s="345"/>
      <c r="T11" s="379"/>
      <c r="U11" s="380"/>
      <c r="W11" s="347"/>
      <c r="X11" s="348"/>
      <c r="Y11" s="348"/>
      <c r="Z11" s="349"/>
    </row>
    <row r="12" spans="1:26" ht="15.75" thickTop="1" x14ac:dyDescent="0.25"/>
    <row r="14" spans="1:26" x14ac:dyDescent="0.25">
      <c r="A14" t="s">
        <v>5</v>
      </c>
    </row>
  </sheetData>
  <mergeCells count="58">
    <mergeCell ref="A1:X1"/>
    <mergeCell ref="B3:E3"/>
    <mergeCell ref="F3:I3"/>
    <mergeCell ref="J3:M3"/>
    <mergeCell ref="N3:Q3"/>
    <mergeCell ref="S3:T3"/>
    <mergeCell ref="A4:A5"/>
    <mergeCell ref="B4:E5"/>
    <mergeCell ref="R4:R5"/>
    <mergeCell ref="S4:S5"/>
    <mergeCell ref="T4:T5"/>
    <mergeCell ref="W4:W5"/>
    <mergeCell ref="X4:X5"/>
    <mergeCell ref="Y4:Y5"/>
    <mergeCell ref="Z4:Z5"/>
    <mergeCell ref="H5:I5"/>
    <mergeCell ref="L5:M5"/>
    <mergeCell ref="P5:Q5"/>
    <mergeCell ref="U4:U5"/>
    <mergeCell ref="A6:A7"/>
    <mergeCell ref="F6:I7"/>
    <mergeCell ref="R6:R7"/>
    <mergeCell ref="S6:S7"/>
    <mergeCell ref="T6:T7"/>
    <mergeCell ref="W6:W7"/>
    <mergeCell ref="X6:X7"/>
    <mergeCell ref="Y6:Y7"/>
    <mergeCell ref="Z6:Z7"/>
    <mergeCell ref="D7:E7"/>
    <mergeCell ref="L7:M7"/>
    <mergeCell ref="P7:Q7"/>
    <mergeCell ref="U6:U7"/>
    <mergeCell ref="A8:A9"/>
    <mergeCell ref="J8:M9"/>
    <mergeCell ref="R8:R9"/>
    <mergeCell ref="S8:S9"/>
    <mergeCell ref="T8:T9"/>
    <mergeCell ref="W8:W9"/>
    <mergeCell ref="X8:X9"/>
    <mergeCell ref="Y8:Y9"/>
    <mergeCell ref="Z8:Z9"/>
    <mergeCell ref="D9:E9"/>
    <mergeCell ref="H9:I9"/>
    <mergeCell ref="P9:Q9"/>
    <mergeCell ref="U8:U9"/>
    <mergeCell ref="A10:A11"/>
    <mergeCell ref="N10:Q11"/>
    <mergeCell ref="R10:R11"/>
    <mergeCell ref="S10:S11"/>
    <mergeCell ref="T10:T11"/>
    <mergeCell ref="W10:W11"/>
    <mergeCell ref="X10:X11"/>
    <mergeCell ref="Y10:Y11"/>
    <mergeCell ref="Z10:Z11"/>
    <mergeCell ref="D11:E11"/>
    <mergeCell ref="H11:I11"/>
    <mergeCell ref="L11:M11"/>
    <mergeCell ref="U10:U1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showZeros="0" tabSelected="1" workbookViewId="0">
      <selection activeCell="N16" sqref="N16:Q19"/>
    </sheetView>
  </sheetViews>
  <sheetFormatPr defaultRowHeight="15" x14ac:dyDescent="0.25"/>
  <cols>
    <col min="1" max="1" width="13.140625" customWidth="1"/>
    <col min="2" max="2" width="3.85546875" customWidth="1"/>
    <col min="3" max="5" width="3.5703125" customWidth="1"/>
    <col min="6" max="8" width="3.7109375" customWidth="1"/>
    <col min="9" max="9" width="3.42578125" customWidth="1"/>
    <col min="10" max="11" width="3.7109375" customWidth="1"/>
    <col min="12" max="12" width="3.5703125" customWidth="1"/>
    <col min="13" max="13" width="3.28515625" customWidth="1"/>
    <col min="14" max="14" width="3.5703125" customWidth="1"/>
    <col min="15" max="15" width="3.28515625" customWidth="1"/>
    <col min="16" max="16" width="3.7109375" customWidth="1"/>
    <col min="17" max="17" width="3.5703125" customWidth="1"/>
    <col min="18" max="18" width="4" customWidth="1"/>
    <col min="19" max="22" width="3.5703125" customWidth="1"/>
    <col min="23" max="23" width="3.28515625" customWidth="1"/>
    <col min="24" max="24" width="3.7109375" customWidth="1"/>
    <col min="25" max="25" width="3.28515625" customWidth="1"/>
    <col min="26" max="26" width="4" customWidth="1"/>
    <col min="27" max="28" width="4.42578125" customWidth="1"/>
    <col min="29" max="29" width="4.5703125" customWidth="1"/>
    <col min="30" max="30" width="4.140625" customWidth="1"/>
    <col min="31" max="31" width="4.28515625" customWidth="1"/>
    <col min="32" max="32" width="7.85546875" customWidth="1"/>
    <col min="33" max="33" width="9.85546875" customWidth="1"/>
    <col min="35" max="35" width="10" customWidth="1"/>
  </cols>
  <sheetData>
    <row r="1" spans="1:37" ht="42" customHeight="1" x14ac:dyDescent="0.25">
      <c r="A1" s="447" t="s">
        <v>36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  <c r="AD1" s="447"/>
      <c r="AE1" s="447"/>
      <c r="AF1" s="447"/>
      <c r="AG1" s="132"/>
      <c r="AH1" s="132"/>
      <c r="AI1" s="132"/>
      <c r="AJ1" s="132"/>
      <c r="AK1" s="132"/>
    </row>
    <row r="2" spans="1:37" ht="15.75" thickBot="1" x14ac:dyDescent="0.3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61.5" customHeight="1" thickTop="1" thickBot="1" x14ac:dyDescent="0.3">
      <c r="A3" s="133" t="s">
        <v>0</v>
      </c>
      <c r="B3" s="448">
        <v>1</v>
      </c>
      <c r="C3" s="448"/>
      <c r="D3" s="448"/>
      <c r="E3" s="448"/>
      <c r="F3" s="448">
        <v>2</v>
      </c>
      <c r="G3" s="448"/>
      <c r="H3" s="448"/>
      <c r="I3" s="448"/>
      <c r="J3" s="448">
        <v>3</v>
      </c>
      <c r="K3" s="448"/>
      <c r="L3" s="448"/>
      <c r="M3" s="448"/>
      <c r="N3" s="449">
        <v>4</v>
      </c>
      <c r="O3" s="449"/>
      <c r="P3" s="449"/>
      <c r="Q3" s="449"/>
      <c r="R3" s="448">
        <v>5</v>
      </c>
      <c r="S3" s="448"/>
      <c r="T3" s="448"/>
      <c r="U3" s="448"/>
      <c r="V3" s="448">
        <v>6</v>
      </c>
      <c r="W3" s="448"/>
      <c r="X3" s="448"/>
      <c r="Y3" s="448"/>
      <c r="Z3" s="450" t="s">
        <v>1</v>
      </c>
      <c r="AA3" s="450"/>
      <c r="AB3" s="451" t="s">
        <v>2</v>
      </c>
      <c r="AC3" s="451"/>
      <c r="AD3" s="451" t="s">
        <v>3</v>
      </c>
      <c r="AE3" s="451"/>
      <c r="AF3" s="134" t="s">
        <v>4</v>
      </c>
      <c r="AG3" s="132"/>
      <c r="AH3" s="135" t="s">
        <v>6</v>
      </c>
      <c r="AI3" s="136" t="s">
        <v>7</v>
      </c>
      <c r="AJ3" s="136" t="s">
        <v>8</v>
      </c>
      <c r="AK3" s="137" t="s">
        <v>9</v>
      </c>
    </row>
    <row r="4" spans="1:37" ht="16.5" customHeight="1" thickTop="1" thickBot="1" x14ac:dyDescent="0.3">
      <c r="A4" s="452" t="s">
        <v>115</v>
      </c>
      <c r="B4" s="454"/>
      <c r="C4" s="454"/>
      <c r="D4" s="454"/>
      <c r="E4" s="454"/>
      <c r="F4" s="138">
        <v>15</v>
      </c>
      <c r="G4" s="139">
        <v>9</v>
      </c>
      <c r="H4" s="140">
        <v>11</v>
      </c>
      <c r="I4" s="141">
        <v>7</v>
      </c>
      <c r="J4" s="138">
        <v>6</v>
      </c>
      <c r="K4" s="142">
        <v>15</v>
      </c>
      <c r="L4" s="140"/>
      <c r="M4" s="143"/>
      <c r="N4" s="138">
        <v>9</v>
      </c>
      <c r="O4" s="142">
        <v>15</v>
      </c>
      <c r="P4" s="140"/>
      <c r="Q4" s="141"/>
      <c r="R4" s="144">
        <v>8</v>
      </c>
      <c r="S4" s="145">
        <v>15</v>
      </c>
      <c r="T4" s="140"/>
      <c r="U4" s="143"/>
      <c r="V4" s="138">
        <v>15</v>
      </c>
      <c r="W4" s="139">
        <v>10</v>
      </c>
      <c r="X4" s="141"/>
      <c r="Y4" s="146"/>
      <c r="Z4" s="455">
        <f>T5+P5+L5+H5+X5</f>
        <v>7</v>
      </c>
      <c r="AA4" s="456">
        <f>Z4+Z6</f>
        <v>7</v>
      </c>
      <c r="AB4" s="457">
        <f>J4+J5+L4+N4+N5+P4+H4+F4+F5+R4+R5+T4+V4+X4+V5</f>
        <v>112</v>
      </c>
      <c r="AC4" s="458">
        <f>K5+K4+M4+O5+O4+U4+I4+G4+G5+Q4+S4+S5+W4+W5+Y4</f>
        <v>146</v>
      </c>
      <c r="AD4" s="462">
        <f>AB4+AB6</f>
        <v>112</v>
      </c>
      <c r="AE4" s="463">
        <f>AC4+AC6</f>
        <v>146</v>
      </c>
      <c r="AF4" s="464" t="s">
        <v>220</v>
      </c>
      <c r="AG4" s="132"/>
      <c r="AH4" s="465">
        <f>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+IF(V4&gt;W4,1,0)+IF(V5&gt;W5,1,0)+IF(X4&gt;Y4,1,0)+IF(V6&gt;W6,1,0)+IF(V7&gt;W7,1,0)+IF(X6&gt;Y6,1,0)+IF(F4&gt;G4,1,0)+IF(F5&gt;G5,1,0)+IF(H4&gt;I4,1,0)+IF(F6&gt;G6,1,0)+IF(F7&gt;G7,1,0)+IF(H6&gt;I6,1,0)</f>
        <v>4</v>
      </c>
      <c r="AI4" s="466">
        <f>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+IF(V4&lt;W4,1,0)+IF(V5&lt;W5,1,0)+IF(X4&lt;Y4,1,0)+IF(V6&lt;W6,1,0)+IF(V7&lt;W7,1,0)+IF(X6&lt;Y6,1,0)+IF(F4&lt;G4,1,0)+IF(F5&lt;G5,1,0)+IF(H4&lt;I4,1,0)+IF(F6&lt;G6,1,0)+IF(F7&lt;G7,1,0)+IF(H6&lt;I6,1,0)</f>
        <v>7</v>
      </c>
      <c r="AJ4" s="466">
        <f>AH4/AI4</f>
        <v>0.5714285714285714</v>
      </c>
      <c r="AK4" s="460">
        <f>AD4/AE4</f>
        <v>0.76712328767123283</v>
      </c>
    </row>
    <row r="5" spans="1:37" ht="16.5" thickTop="1" thickBot="1" x14ac:dyDescent="0.3">
      <c r="A5" s="453"/>
      <c r="B5" s="454"/>
      <c r="C5" s="454"/>
      <c r="D5" s="454"/>
      <c r="E5" s="454"/>
      <c r="F5" s="147">
        <v>8</v>
      </c>
      <c r="G5" s="148">
        <v>15</v>
      </c>
      <c r="H5" s="461">
        <f>IF(AND(F4=0,F5=0),0,1)*0+IF(AND(F4&gt;G4,F5&gt;G5),1,0)*2+IF(AND(F4&lt;G4,F5&lt;G5),1,0)*IF(AND(F4=0,F5=0),0,1)+IF(H4&gt;I4,1,0)*2+IF(H4&lt;I4,1,0)*1</f>
        <v>2</v>
      </c>
      <c r="I5" s="461"/>
      <c r="J5" s="147">
        <v>4</v>
      </c>
      <c r="K5" s="148">
        <v>15</v>
      </c>
      <c r="L5" s="461">
        <f>IF(AND(J4=0,J5=0),0,1)*0+IF(AND(J4&gt;K4,J5&gt;K5),1,0)*2+IF(AND(J4&lt;K4,J5&lt;K5),1,0)*IF(AND(J4=0,J5=0),0,1)+IF(L4&gt;M4,1,0)*2+IF(L4&lt;M4,1,0)*1</f>
        <v>1</v>
      </c>
      <c r="M5" s="461"/>
      <c r="N5" s="147">
        <v>6</v>
      </c>
      <c r="O5" s="148">
        <v>15</v>
      </c>
      <c r="P5" s="461">
        <f>IF(AND(N4=0,N5=0),0,1)*0+IF(AND(N4&gt;O4,N5&gt;O5),1,0)*2+IF(AND(N4&lt;O4,N5&lt;O5),1,0)*IF(AND(N4=0,N5=0),0,1)+IF(P4&gt;Q4,1,0)*2+IF(P4&lt;Q4,1,0)*1</f>
        <v>1</v>
      </c>
      <c r="Q5" s="461"/>
      <c r="R5" s="149">
        <v>15</v>
      </c>
      <c r="S5" s="150">
        <v>17</v>
      </c>
      <c r="T5" s="461">
        <f>IF(AND(R4=0,R5=0),0,1)*0+IF(AND(R4&gt;S4,R5&gt;S5),1,0)*2+IF(AND(R4&lt;S4,R5&lt;S5),1,0)*IF(AND(R4=0,R5=0),0,1)+IF(T4&gt;U4,1,0)*2+IF(T4&lt;U4,1,0)*1</f>
        <v>1</v>
      </c>
      <c r="U5" s="461"/>
      <c r="V5" s="151">
        <v>15</v>
      </c>
      <c r="W5" s="148">
        <v>13</v>
      </c>
      <c r="X5" s="461">
        <f>IF(AND(V4=0,V5=0),0,1)*0+IF(AND(V4&gt;W4,V5&gt;W5),1,0)*2+IF(AND(V4&lt;W4,V5&lt;W5),1,0)*IF(AND(V4=0,V5=0),0,1)+IF(X4&gt;Y4,1,0)*2+IF(X4&lt;Y4,1,0)*1</f>
        <v>2</v>
      </c>
      <c r="Y5" s="461"/>
      <c r="Z5" s="455"/>
      <c r="AA5" s="456"/>
      <c r="AB5" s="457"/>
      <c r="AC5" s="458"/>
      <c r="AD5" s="462"/>
      <c r="AE5" s="463"/>
      <c r="AF5" s="464"/>
      <c r="AG5" s="132"/>
      <c r="AH5" s="465"/>
      <c r="AI5" s="466"/>
      <c r="AJ5" s="466"/>
      <c r="AK5" s="460"/>
    </row>
    <row r="6" spans="1:37" ht="16.5" thickTop="1" thickBot="1" x14ac:dyDescent="0.3">
      <c r="A6" s="453"/>
      <c r="B6" s="454"/>
      <c r="C6" s="454"/>
      <c r="D6" s="454"/>
      <c r="E6" s="454"/>
      <c r="F6" s="152"/>
      <c r="G6" s="153"/>
      <c r="H6" s="154"/>
      <c r="I6" s="141"/>
      <c r="J6" s="152"/>
      <c r="K6" s="153"/>
      <c r="L6" s="154"/>
      <c r="M6" s="143"/>
      <c r="N6" s="152"/>
      <c r="O6" s="153"/>
      <c r="P6" s="154"/>
      <c r="Q6" s="141"/>
      <c r="R6" s="155"/>
      <c r="S6" s="156"/>
      <c r="T6" s="154"/>
      <c r="U6" s="143"/>
      <c r="V6" s="152"/>
      <c r="W6" s="157"/>
      <c r="X6" s="154"/>
      <c r="Y6" s="143"/>
      <c r="Z6" s="455">
        <f>T7+P7+L7+H7+X7</f>
        <v>0</v>
      </c>
      <c r="AA6" s="456"/>
      <c r="AB6" s="457">
        <f>J6+J7+L6+N6+N7+P6+H6+F6+F7+T6+R6+R7+V6+V7+X6</f>
        <v>0</v>
      </c>
      <c r="AC6" s="458">
        <f>K7+K6+M6+O7+O6+U6+I6+G6+G7+S6+S7+Q6+W6+W7+Y6</f>
        <v>0</v>
      </c>
      <c r="AD6" s="462"/>
      <c r="AE6" s="463"/>
      <c r="AF6" s="464"/>
      <c r="AG6" s="132"/>
      <c r="AH6" s="465"/>
      <c r="AI6" s="466"/>
      <c r="AJ6" s="466"/>
      <c r="AK6" s="460"/>
    </row>
    <row r="7" spans="1:37" ht="16.5" thickTop="1" thickBot="1" x14ac:dyDescent="0.3">
      <c r="A7" s="446"/>
      <c r="B7" s="454"/>
      <c r="C7" s="454"/>
      <c r="D7" s="454"/>
      <c r="E7" s="454"/>
      <c r="F7" s="141"/>
      <c r="G7" s="158"/>
      <c r="H7" s="461">
        <f>IF(AND(F6=0,F7=0),0,1)*0+IF(AND(F6&gt;G6,F7&gt;G7),1,0)*2+IF(AND(F6&lt;G6,F7&lt;G7),1,0)*IF(AND(F6=0,F7=0),0,1)+IF(H6&gt;I6,1,0)*2+IF(H6&lt;I6,1,0)*1</f>
        <v>0</v>
      </c>
      <c r="I7" s="461"/>
      <c r="J7" s="159"/>
      <c r="K7" s="158"/>
      <c r="L7" s="459">
        <f>IF(AND(J6=0,J7=0),0,1)*0+IF(AND(J6&gt;K6,J7&gt;K7),1,0)*2+IF(AND(J6&lt;K6,J7&lt;K7),1,0)*IF(AND(J6=0,J7=0),0,1)+IF(L6&gt;M6,1,0)*2+IF(L6&lt;M6,1,0)*1</f>
        <v>0</v>
      </c>
      <c r="M7" s="459"/>
      <c r="N7" s="159"/>
      <c r="O7" s="158"/>
      <c r="P7" s="459">
        <f>IF(AND(N6=0,N7=0),0,1)*0+IF(AND(N6&gt;O6,N7&gt;O7),1,0)*2+IF(AND(N6&lt;O6,N7&lt;O7),1,0)*IF(AND(N6=0,N7=0),0,1)+IF(P6&gt;Q6,1,0)*2+IF(P6&lt;Q6,1,0)*1</f>
        <v>0</v>
      </c>
      <c r="Q7" s="459"/>
      <c r="R7" s="160"/>
      <c r="S7" s="161"/>
      <c r="T7" s="459">
        <f>IF(AND(R6=0,R7=0),0,1)*0+IF(AND(R6&gt;S6,R7&gt;S7),1,0)*2+IF(AND(R6&lt;S6,R7&lt;S7),1,0)*IF(AND(R6=0,R7=0),0,1)+IF(T6&gt;U6,1,0)*2+IF(T6&lt;U6,1,0)*1</f>
        <v>0</v>
      </c>
      <c r="U7" s="459"/>
      <c r="V7" s="147"/>
      <c r="W7" s="148"/>
      <c r="X7" s="459">
        <f>IF(AND(V6=0,V7=0),0,1)*0+IF(AND(V6&gt;W6,V7&gt;W7),1,0)*2+IF(AND(V6&lt;W6,V7&lt;W7),1,0)*IF(AND(V6=0,V7=0),0,1)+IF(X6&gt;Y6,1,0)*2+IF(X6&lt;Y6,1,0)*1</f>
        <v>0</v>
      </c>
      <c r="Y7" s="459"/>
      <c r="Z7" s="455"/>
      <c r="AA7" s="456"/>
      <c r="AB7" s="457"/>
      <c r="AC7" s="458"/>
      <c r="AD7" s="462"/>
      <c r="AE7" s="463"/>
      <c r="AF7" s="464"/>
      <c r="AG7" s="132"/>
      <c r="AH7" s="465"/>
      <c r="AI7" s="466"/>
      <c r="AJ7" s="466"/>
      <c r="AK7" s="460"/>
    </row>
    <row r="8" spans="1:37" ht="16.5" customHeight="1" thickTop="1" thickBot="1" x14ac:dyDescent="0.3">
      <c r="A8" s="452" t="s">
        <v>116</v>
      </c>
      <c r="B8" s="162">
        <f>G4</f>
        <v>9</v>
      </c>
      <c r="C8" s="163">
        <f>F4</f>
        <v>15</v>
      </c>
      <c r="D8" s="164">
        <f>I4</f>
        <v>7</v>
      </c>
      <c r="E8" s="165">
        <f>H4</f>
        <v>11</v>
      </c>
      <c r="F8" s="467"/>
      <c r="G8" s="467"/>
      <c r="H8" s="467"/>
      <c r="I8" s="467"/>
      <c r="J8" s="166">
        <v>4</v>
      </c>
      <c r="K8" s="167">
        <v>15</v>
      </c>
      <c r="L8" s="168"/>
      <c r="M8" s="169"/>
      <c r="N8" s="170">
        <v>14</v>
      </c>
      <c r="O8" s="167">
        <v>16</v>
      </c>
      <c r="P8" s="168"/>
      <c r="Q8" s="171"/>
      <c r="R8" s="170">
        <v>11</v>
      </c>
      <c r="S8" s="167">
        <v>15</v>
      </c>
      <c r="T8" s="168"/>
      <c r="U8" s="169"/>
      <c r="V8" s="172">
        <v>15</v>
      </c>
      <c r="W8" s="173">
        <v>0</v>
      </c>
      <c r="X8" s="168"/>
      <c r="Y8" s="169"/>
      <c r="Z8" s="455">
        <f>T9+P9+L9+D9+X9</f>
        <v>6</v>
      </c>
      <c r="AA8" s="456">
        <f>Z8+Z10</f>
        <v>6</v>
      </c>
      <c r="AB8" s="457">
        <f>J8+J9+L8+N8+N9+P8+D8+B8+B9+R8+R9+T8+V8+V9+X8</f>
        <v>118</v>
      </c>
      <c r="AC8" s="458">
        <f>K9+K8+M8+O9+O8+U8+E8+C8+C9+S8+S9+Q8+W8+W9+Y8</f>
        <v>135</v>
      </c>
      <c r="AD8" s="468">
        <f>AB8+AB10</f>
        <v>118</v>
      </c>
      <c r="AE8" s="469">
        <f>AC8+AC10</f>
        <v>135</v>
      </c>
      <c r="AF8" s="464" t="s">
        <v>221</v>
      </c>
      <c r="AG8" s="132"/>
      <c r="AH8" s="465">
        <f>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+IF(V8&gt;W8,1,0)+IF(V9&gt;W9,1,0)+IF(X8&gt;Y8,1,0)+IF(V10&gt;W10,1,0)+IF(V11&gt;W11,1,0)+IF(X10&gt;Y10,1,0)+IF(B8&gt;C8,1,0)+IF(B9&gt;C9,1,0)+IF(D8&gt;E8,1,0)+IF(B10&gt;C10,1,0)+IF(B11&gt;C11,1,0)+IF(D10&gt;E10,1,0)</f>
        <v>3</v>
      </c>
      <c r="AI8" s="466">
        <f>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+IF(V8&lt;W8,1,0)+IF(V9&lt;W9,1,0)+IF(X8&lt;Y8,1,0)+IF(V10&lt;W10,1,0)+IF(V11&lt;W11,1,0)+IF(X10&lt;Y10,1,0)+IF(B8&lt;C8,1,0)+IF(B9&lt;C9,1,0)+IF(D8&lt;E8,1,0)+IF(B10&lt;C10,1,0)+IF(B11&lt;C11,1,0)+IF(D10&lt;E10,1,0)</f>
        <v>8</v>
      </c>
      <c r="AJ8" s="466">
        <f>AH8/AI8</f>
        <v>0.375</v>
      </c>
      <c r="AK8" s="460">
        <f>AD8/AE8</f>
        <v>0.87407407407407411</v>
      </c>
    </row>
    <row r="9" spans="1:37" ht="16.5" thickTop="1" thickBot="1" x14ac:dyDescent="0.3">
      <c r="A9" s="453"/>
      <c r="B9" s="174">
        <f>G5</f>
        <v>15</v>
      </c>
      <c r="C9" s="175">
        <f>F5</f>
        <v>8</v>
      </c>
      <c r="D9" s="461">
        <f>IF(AND(B8=0,B9=0),0,1)*0+IF(AND(B8&gt;C8,B9&gt;C9),1,0)*2+IF(AND(B8&lt;C8,B9&lt;C9),1,0)*IF(AND(B8=0,B9=0),0,1)+IF(D8&gt;E8,1,0)*2+IF(D8&lt;E8,1,0)*1</f>
        <v>1</v>
      </c>
      <c r="E9" s="461"/>
      <c r="F9" s="467"/>
      <c r="G9" s="467"/>
      <c r="H9" s="467"/>
      <c r="I9" s="467"/>
      <c r="J9" s="176">
        <v>11</v>
      </c>
      <c r="K9" s="177">
        <v>15</v>
      </c>
      <c r="L9" s="461">
        <f>IF(AND(J8=0,J9=0),0,1)*0+IF(AND(J8&gt;K8,J9&gt;K9),1,0)*2+IF(AND(J8&lt;K8,J9&lt;K9),1,0)*IF(AND(J8=0,J9=0),0,1)+IF(L8&gt;M8,1,0)*2+IF(L8&lt;M8,1,0)*1</f>
        <v>1</v>
      </c>
      <c r="M9" s="461"/>
      <c r="N9" s="176">
        <v>7</v>
      </c>
      <c r="O9" s="177">
        <v>15</v>
      </c>
      <c r="P9" s="461">
        <f>IF(AND(N8=0,N9=0),0,1)*0+IF(AND(N8&gt;O8,N9&gt;O9),1,0)*2+IF(AND(N8&lt;O8,N9&lt;O9),1,0)*IF(AND(N8=0,N9=0),0,1)+IF(P8&gt;Q8,1,0)*2+IF(P8&lt;Q8,1,0)*1</f>
        <v>1</v>
      </c>
      <c r="Q9" s="461"/>
      <c r="R9" s="176">
        <v>10</v>
      </c>
      <c r="S9" s="177">
        <v>15</v>
      </c>
      <c r="T9" s="461">
        <f>IF(AND(R8=0,R9=0),0,1)*0+IF(AND(R8&gt;S8,R9&gt;S9),1,0)*2+IF(AND(R8&lt;S8,R9&lt;S9),1,0)*IF(AND(R8=0,R9=0),0,1)+IF(T8&gt;U8,1,0)*2+IF(T8&lt;U8,1,0)*1</f>
        <v>1</v>
      </c>
      <c r="U9" s="461"/>
      <c r="V9" s="177">
        <v>15</v>
      </c>
      <c r="W9" s="175">
        <v>10</v>
      </c>
      <c r="X9" s="461">
        <f>IF(AND(V8=0,V9=0),0,1)*0+IF(AND(V8&gt;W8,V9&gt;W9),1,0)*2+IF(AND(V8&lt;W8,V9&lt;W9),1,0)*IF(AND(V8=0,V9=0),0,1)+IF(X8&gt;Y8,1,0)*2+IF(X8&lt;Y8,1,0)*1</f>
        <v>2</v>
      </c>
      <c r="Y9" s="461"/>
      <c r="Z9" s="455"/>
      <c r="AA9" s="456"/>
      <c r="AB9" s="457"/>
      <c r="AC9" s="458"/>
      <c r="AD9" s="468"/>
      <c r="AE9" s="469"/>
      <c r="AF9" s="464"/>
      <c r="AG9" s="132"/>
      <c r="AH9" s="465"/>
      <c r="AI9" s="466"/>
      <c r="AJ9" s="466"/>
      <c r="AK9" s="460"/>
    </row>
    <row r="10" spans="1:37" ht="16.5" thickTop="1" thickBot="1" x14ac:dyDescent="0.3">
      <c r="A10" s="453"/>
      <c r="B10" s="172">
        <f>G6</f>
        <v>0</v>
      </c>
      <c r="C10" s="173">
        <f>F6</f>
        <v>0</v>
      </c>
      <c r="D10" s="178">
        <f>I6</f>
        <v>0</v>
      </c>
      <c r="E10" s="169">
        <f>H6</f>
        <v>0</v>
      </c>
      <c r="F10" s="467"/>
      <c r="G10" s="467"/>
      <c r="H10" s="467"/>
      <c r="I10" s="467"/>
      <c r="J10" s="179"/>
      <c r="K10" s="180"/>
      <c r="L10" s="178"/>
      <c r="M10" s="169"/>
      <c r="N10" s="179"/>
      <c r="O10" s="180"/>
      <c r="P10" s="178"/>
      <c r="Q10" s="171"/>
      <c r="R10" s="179"/>
      <c r="S10" s="180"/>
      <c r="T10" s="171"/>
      <c r="U10" s="181"/>
      <c r="V10" s="172"/>
      <c r="W10" s="173"/>
      <c r="X10" s="171"/>
      <c r="Y10" s="181"/>
      <c r="Z10" s="455">
        <f>P11+L11+D11+T11+X11</f>
        <v>0</v>
      </c>
      <c r="AA10" s="456"/>
      <c r="AB10" s="457">
        <f>J10+J11+L10+N10+N11+P10+D10+B10+B11+R10+R11+T10+V10+V11+X10</f>
        <v>0</v>
      </c>
      <c r="AC10" s="458">
        <f>K11+K10+M10+O11+O10+U10+E10+C10+C11+S10+S11+Q10+W10+W11+Y10</f>
        <v>0</v>
      </c>
      <c r="AD10" s="468"/>
      <c r="AE10" s="469"/>
      <c r="AF10" s="464"/>
      <c r="AG10" s="132"/>
      <c r="AH10" s="465"/>
      <c r="AI10" s="466"/>
      <c r="AJ10" s="466"/>
      <c r="AK10" s="460"/>
    </row>
    <row r="11" spans="1:37" ht="16.5" thickTop="1" thickBot="1" x14ac:dyDescent="0.3">
      <c r="A11" s="446"/>
      <c r="B11" s="182">
        <f>G7</f>
        <v>0</v>
      </c>
      <c r="C11" s="183">
        <f>F7</f>
        <v>0</v>
      </c>
      <c r="D11" s="461">
        <f>IF(AND(B10=0,B11=0),0,1)*0+IF(AND(B10&gt;C10,B11&gt;C11),1,0)*2+IF(AND(B10&lt;C10,B11&lt;C11),1,0)*IF(AND(B10=0,B11=0),0,1)+IF(D10&gt;E10,1,0)*2+IF(D10&lt;E10,1,0)*1</f>
        <v>0</v>
      </c>
      <c r="E11" s="461"/>
      <c r="F11" s="467"/>
      <c r="G11" s="467"/>
      <c r="H11" s="467"/>
      <c r="I11" s="467"/>
      <c r="J11" s="184"/>
      <c r="K11" s="185"/>
      <c r="L11" s="461">
        <f>IF(AND(J10=0,J11=0),0,1)*0+IF(AND(J10&gt;K10,J11&gt;K11),1,0)*2+IF(AND(J10&lt;K10,J11&lt;K11),1,0)*IF(AND(J10=0,J11=0),0,1)+IF(L10&gt;M10,1,0)*2+IF(L10&lt;M10,1,0)*1</f>
        <v>0</v>
      </c>
      <c r="M11" s="461"/>
      <c r="N11" s="184"/>
      <c r="O11" s="185"/>
      <c r="P11" s="459">
        <f>IF(AND(N10=0,N11=0),0,1)*0+IF(AND(N10&gt;O10,N11&gt;O11),1,0)*2+IF(AND(N10&lt;O10,N11&lt;O11),1,0)*IF(AND(N10=0,N11=0),0,1)+IF(P10&gt;Q10,1,0)*2+IF(P10&lt;Q10,1,0)*1</f>
        <v>0</v>
      </c>
      <c r="Q11" s="459"/>
      <c r="R11" s="184"/>
      <c r="S11" s="185"/>
      <c r="T11" s="459">
        <f>IF(AND(R10=0,R11=0),0,1)*0+IF(AND(R10&gt;S10,R11&gt;S11),1,0)*2+IF(AND(R10&lt;S10,R11&lt;S11),1,0)*IF(AND(R10=0,R11=0),0,1)+IF(T10&gt;U10,1,0)*2+IF(T10&lt;U10,1,0)*1</f>
        <v>0</v>
      </c>
      <c r="U11" s="459"/>
      <c r="V11" s="171"/>
      <c r="W11" s="186"/>
      <c r="X11" s="459">
        <f>IF(AND(V10=0,V11=0),0,1)*0+IF(AND(V10&gt;W10,V11&gt;W11),1,0)*2+IF(AND(V10&lt;W10,V11&lt;W11),1,0)*IF(AND(V10=0,V11=0),0,1)+IF(X10&gt;Y10,1,0)*2+IF(X10&lt;Y10,1,0)*1</f>
        <v>0</v>
      </c>
      <c r="Y11" s="459"/>
      <c r="Z11" s="455"/>
      <c r="AA11" s="456"/>
      <c r="AB11" s="457"/>
      <c r="AC11" s="458"/>
      <c r="AD11" s="468"/>
      <c r="AE11" s="469"/>
      <c r="AF11" s="464"/>
      <c r="AG11" s="132"/>
      <c r="AH11" s="465"/>
      <c r="AI11" s="466"/>
      <c r="AJ11" s="466"/>
      <c r="AK11" s="460"/>
    </row>
    <row r="12" spans="1:37" ht="16.5" customHeight="1" thickTop="1" thickBot="1" x14ac:dyDescent="0.3">
      <c r="A12" s="452" t="s">
        <v>117</v>
      </c>
      <c r="B12" s="170">
        <f>K4</f>
        <v>15</v>
      </c>
      <c r="C12" s="167">
        <f>J4</f>
        <v>6</v>
      </c>
      <c r="D12" s="164">
        <f>M4</f>
        <v>0</v>
      </c>
      <c r="E12" s="169">
        <f>L4</f>
        <v>0</v>
      </c>
      <c r="F12" s="162">
        <f>K8</f>
        <v>15</v>
      </c>
      <c r="G12" s="187">
        <f>J8</f>
        <v>4</v>
      </c>
      <c r="H12" s="164">
        <f>M8</f>
        <v>0</v>
      </c>
      <c r="I12" s="171">
        <f>L8</f>
        <v>0</v>
      </c>
      <c r="J12" s="467"/>
      <c r="K12" s="467"/>
      <c r="L12" s="467"/>
      <c r="M12" s="467"/>
      <c r="N12" s="170">
        <v>15</v>
      </c>
      <c r="O12" s="167">
        <v>13</v>
      </c>
      <c r="P12" s="168"/>
      <c r="Q12" s="171"/>
      <c r="R12" s="170">
        <v>15</v>
      </c>
      <c r="S12" s="167">
        <v>8</v>
      </c>
      <c r="T12" s="171">
        <v>8</v>
      </c>
      <c r="U12" s="188">
        <v>11</v>
      </c>
      <c r="V12" s="162">
        <v>15</v>
      </c>
      <c r="W12" s="163">
        <v>6</v>
      </c>
      <c r="X12" s="171"/>
      <c r="Y12" s="188"/>
      <c r="Z12" s="455">
        <f>P13+H13+D13+T13+X13</f>
        <v>9</v>
      </c>
      <c r="AA12" s="456">
        <f>Z12+Z14</f>
        <v>9</v>
      </c>
      <c r="AB12" s="457">
        <f>H12+F12+F13+D12+B12+B13+N12+N13+P12+R12+R13+T12+V12+V13+X12</f>
        <v>157</v>
      </c>
      <c r="AC12" s="458">
        <f>I12+G12+G13+E12+C12+C13+O13+O12+U12+S12+S13+Q12+W12+W13+Y12</f>
        <v>100</v>
      </c>
      <c r="AD12" s="468">
        <f>AB12+AB14</f>
        <v>157</v>
      </c>
      <c r="AE12" s="469">
        <f>AC12+AC14</f>
        <v>100</v>
      </c>
      <c r="AF12" s="464" t="s">
        <v>217</v>
      </c>
      <c r="AG12" s="132"/>
      <c r="AH12" s="465">
        <f>IF(B12&gt;C12,1,0)+IF(B13&gt;C13,1,0)+IF(D12&gt;E12,1,0)+IF(B14&gt;C14,1,0)+IF(B15&gt;C15,1,0)+IF(D14&gt;E14,1,0)+IF(N12&gt;O12,1,0)+IF(N13&gt;O13,1,0)+IF(P12&gt;Q12,1,0)+IF(N14&gt;O14,1,0)+IF(N15&gt;O15,1,0)+IF(P14&gt;Q14,1,0)+IF(R12&gt;S12,1,0)+IF(R13&gt;S13,1,0)+IF(T12&gt;U12,1,0)+IF(R14&gt;S14,1,0)+IF(R15&gt;S15,1,0)+IF(T14&gt;U14,1,0)+IF(V12&gt;W12,1,0)+IF(V13&gt;W13,1,0)+IF(X12&gt;Y12,1,0)+IF(V14&gt;W14,1,0)+IF(V15&gt;W15,1,0)+IF(X14&gt;Y14,1,0)+IF(F12&gt;G12,1,0)+IF(F13&gt;G13,1,0)+IF(H12&gt;I12,1,0)+IF(F14&gt;G14,1,0)+IF(F15&gt;G15,1,0)+IF(H14&gt;I14,1,0)</f>
        <v>9</v>
      </c>
      <c r="AI12" s="466">
        <f>IF(B12&lt;C12,1,0)+IF(B13&lt;C13,1,0)+IF(D12&lt;E12,1,0)+IF(B14&lt;C14,1,0)+IF(B15&lt;C15,1,0)+IF(D14&lt;E14,1,0)+IF(N12&lt;O12,1,0)+IF(N13&lt;O13,1,0)+IF(P12&lt;Q12,1,0)+IF(N14&lt;O14,1,0)+IF(N15&lt;O15,1,0)+IF(P14&lt;Q14,1,0)+IF(R12&lt;S12,1,0)+IF(R13&lt;S13,1,0)+IF(T12&lt;U12,1,0)+IF(R14&lt;S14,1,0)+IF(R15&lt;S15,1,0)+IF(T14&lt;U14,1,0)+IF(V12&lt;W12,1,0)+IF(V13&lt;W13,1,0)+IF(X12&lt;Y12,1,0)+IF(V14&lt;W14,1,0)+IF(V15&lt;W15,1,0)+IF(X14&lt;Y14,1,0)+IF(F12&lt;G12,1,0)+IF(F13&lt;G13,1,0)+IF(H12&lt;I12,1,0)+IF(F14&lt;G14,1,0)+IF(F15&lt;G15,1,0)+IF(H14&lt;I14,1,0)</f>
        <v>2</v>
      </c>
      <c r="AJ12" s="466">
        <f>AH12/AI12</f>
        <v>4.5</v>
      </c>
      <c r="AK12" s="460">
        <f>AD12/AE12</f>
        <v>1.57</v>
      </c>
    </row>
    <row r="13" spans="1:37" ht="16.5" thickTop="1" thickBot="1" x14ac:dyDescent="0.3">
      <c r="A13" s="453"/>
      <c r="B13" s="176">
        <f>K5</f>
        <v>15</v>
      </c>
      <c r="C13" s="177">
        <f>J5</f>
        <v>4</v>
      </c>
      <c r="D13" s="461">
        <f>IF(AND(B12=0,B13=0),0,1)*0+IF(AND(B12&gt;C12,B13&gt;C13),1,0)*2+IF(AND(B12&lt;C12,B13&lt;C13),1,0)*IF(AND(B12=0,B13=0),0,1)+IF(D12&gt;E12,1,0)*2+IF(D12&lt;E12,1,0)*1</f>
        <v>2</v>
      </c>
      <c r="E13" s="461"/>
      <c r="F13" s="174">
        <f>K9</f>
        <v>15</v>
      </c>
      <c r="G13" s="175">
        <f>J9</f>
        <v>11</v>
      </c>
      <c r="H13" s="461">
        <f>IF(AND(F12=0,F13=0),0,1)*0+IF(AND(F12&gt;G12,F13&gt;G13),1,0)*2+IF(AND(F12&lt;G12,F13&lt;G13),1,0)*IF(AND(F12=0,F13=0),0,1)+IF(H12&gt;I12,1,0)*2+IF(H12&lt;I12,1,0)*1</f>
        <v>2</v>
      </c>
      <c r="I13" s="461"/>
      <c r="J13" s="467"/>
      <c r="K13" s="467"/>
      <c r="L13" s="467"/>
      <c r="M13" s="467"/>
      <c r="N13" s="176">
        <v>16</v>
      </c>
      <c r="O13" s="177">
        <v>14</v>
      </c>
      <c r="P13" s="461">
        <f>IF(AND(N12=0,N13=0),0,1)*0+IF(AND(N12&gt;O12,N13&gt;O13),1,0)*2+IF(AND(N12&lt;O12,N13&lt;O13),1,0)*IF(AND(N12=0,N13=0),0,1)+IF(P12&gt;Q12,1,0)*2+IF(P12&lt;Q12,1,0)*1</f>
        <v>2</v>
      </c>
      <c r="Q13" s="461"/>
      <c r="R13" s="176">
        <v>13</v>
      </c>
      <c r="S13" s="177">
        <v>15</v>
      </c>
      <c r="T13" s="461">
        <f>IF(AND(R12=0,R13=0),0,1)*0+IF(AND(R12&gt;S12,R13&gt;S13),1,0)*2+IF(AND(R12&lt;S12,R13&lt;S13),1,0)*IF(AND(R12=0,R13=0),0,1)+IF(T12&gt;U12,1,0)*2+IF(T12&lt;U12,1,0)*1</f>
        <v>1</v>
      </c>
      <c r="U13" s="461"/>
      <c r="V13" s="177">
        <v>15</v>
      </c>
      <c r="W13" s="175">
        <v>8</v>
      </c>
      <c r="X13" s="461">
        <f>IF(AND(V12=0,V13=0),0,1)*0+IF(AND(V12&gt;W12,V13&gt;W13),1,0)*2+IF(AND(V12&lt;W12,V13&lt;W13),1,0)*IF(AND(V12=0,V13=0),0,1)+IF(X12&gt;Y12,1,0)*2+IF(X12&lt;Y12,1,0)*1</f>
        <v>2</v>
      </c>
      <c r="Y13" s="461"/>
      <c r="Z13" s="455"/>
      <c r="AA13" s="456"/>
      <c r="AB13" s="457"/>
      <c r="AC13" s="458"/>
      <c r="AD13" s="468"/>
      <c r="AE13" s="469"/>
      <c r="AF13" s="464"/>
      <c r="AG13" s="132"/>
      <c r="AH13" s="465"/>
      <c r="AI13" s="466"/>
      <c r="AJ13" s="466"/>
      <c r="AK13" s="460"/>
    </row>
    <row r="14" spans="1:37" ht="16.5" thickTop="1" thickBot="1" x14ac:dyDescent="0.3">
      <c r="A14" s="453"/>
      <c r="B14" s="179">
        <f>K6</f>
        <v>0</v>
      </c>
      <c r="C14" s="180">
        <f>J6</f>
        <v>0</v>
      </c>
      <c r="D14" s="178">
        <f>M6</f>
        <v>0</v>
      </c>
      <c r="E14" s="169">
        <f>L6</f>
        <v>0</v>
      </c>
      <c r="F14" s="172">
        <f>K10</f>
        <v>0</v>
      </c>
      <c r="G14" s="189">
        <f>J10</f>
        <v>0</v>
      </c>
      <c r="H14" s="178">
        <f>M10</f>
        <v>0</v>
      </c>
      <c r="I14" s="171">
        <f>L10</f>
        <v>0</v>
      </c>
      <c r="J14" s="467"/>
      <c r="K14" s="467"/>
      <c r="L14" s="467"/>
      <c r="M14" s="467"/>
      <c r="N14" s="179"/>
      <c r="O14" s="180"/>
      <c r="P14" s="178"/>
      <c r="Q14" s="171"/>
      <c r="R14" s="179"/>
      <c r="S14" s="180"/>
      <c r="T14" s="171"/>
      <c r="U14" s="181"/>
      <c r="V14" s="172"/>
      <c r="W14" s="173"/>
      <c r="X14" s="171"/>
      <c r="Y14" s="181"/>
      <c r="Z14" s="455">
        <f>P15+H15+D15+T15+X15</f>
        <v>0</v>
      </c>
      <c r="AA14" s="456"/>
      <c r="AB14" s="457">
        <f>H14+F14+F15+D14+B14+B15+N14+N15+P14+R14+R15+T14+V14+V15+X14</f>
        <v>0</v>
      </c>
      <c r="AC14" s="458">
        <f>I14+G14+G15+E14+C14+C15+O15+O14+U14+S14+S15+Q14+W14+W15+Y14</f>
        <v>0</v>
      </c>
      <c r="AD14" s="468"/>
      <c r="AE14" s="469"/>
      <c r="AF14" s="464"/>
      <c r="AG14" s="132"/>
      <c r="AH14" s="465"/>
      <c r="AI14" s="466"/>
      <c r="AJ14" s="466"/>
      <c r="AK14" s="460"/>
    </row>
    <row r="15" spans="1:37" ht="16.5" thickTop="1" thickBot="1" x14ac:dyDescent="0.3">
      <c r="A15" s="446"/>
      <c r="B15" s="184">
        <f>K7</f>
        <v>0</v>
      </c>
      <c r="C15" s="185">
        <f>J7</f>
        <v>0</v>
      </c>
      <c r="D15" s="461">
        <f>IF(AND(B14=0,B15=0),0,1)*0+IF(AND(B14&gt;C14,B15&gt;C15),1,0)*2+IF(AND(B14&lt;C14,B15&lt;C15),1,0)*IF(AND(B14=0,B15=0),0,1)+IF(D14&gt;E14,1,0)*2+IF(D14&lt;E14,1,0)*1</f>
        <v>0</v>
      </c>
      <c r="E15" s="461"/>
      <c r="F15" s="185">
        <f>K11</f>
        <v>0</v>
      </c>
      <c r="G15" s="183">
        <f>J11</f>
        <v>0</v>
      </c>
      <c r="H15" s="461">
        <f>IF(AND(F14=0,F15=0),0,1)*0+IF(AND(F14&gt;G14,F15&gt;G15),1,0)*2+IF(AND(F14&lt;G14,F15&lt;G15),1,0)*IF(AND(F14=0,F15=0),0,1)+IF(H14&gt;I14,1,0)*2+IF(H14&lt;I14,1,0)*1</f>
        <v>0</v>
      </c>
      <c r="I15" s="461"/>
      <c r="J15" s="467"/>
      <c r="K15" s="467"/>
      <c r="L15" s="467"/>
      <c r="M15" s="467"/>
      <c r="N15" s="184"/>
      <c r="O15" s="185"/>
      <c r="P15" s="461">
        <f>IF(AND(N14=0,N15=0),0,1)*0+IF(AND(N14&gt;O14,N15&gt;O15),1,0)*2+IF(AND(N14&lt;O14,N15&lt;O15),1,0)*IF(AND(N14=0,N15=0),0,1)+IF(P14&gt;Q14,1,0)*2+IF(P14&lt;Q14,1,0)*1</f>
        <v>0</v>
      </c>
      <c r="Q15" s="461"/>
      <c r="R15" s="184"/>
      <c r="S15" s="185"/>
      <c r="T15" s="461">
        <f>IF(AND(R14=0,R15=0),0,1)*0+IF(AND(R14&gt;S14,R15&gt;S15),1,0)*2+IF(AND(R14&lt;S14,R15&lt;S15),1,0)*IF(AND(R14=0,R15=0),0,1)+IF(T14&gt;U14,1,0)*2+IF(T14&lt;U14,1,0)*1</f>
        <v>0</v>
      </c>
      <c r="U15" s="461"/>
      <c r="V15" s="171"/>
      <c r="W15" s="186"/>
      <c r="X15" s="461">
        <f>IF(AND(V14=0,V15=0),0,1)*0+IF(AND(V14&gt;W14,V15&gt;W15),1,0)*2+IF(AND(V14&lt;W14,V15&lt;W15),1,0)*IF(AND(V14=0,V15=0),0,1)+IF(X14&gt;Y14,1,0)*2+IF(X14&lt;Y14,1,0)*1</f>
        <v>0</v>
      </c>
      <c r="Y15" s="461"/>
      <c r="Z15" s="455"/>
      <c r="AA15" s="456"/>
      <c r="AB15" s="457"/>
      <c r="AC15" s="458"/>
      <c r="AD15" s="468"/>
      <c r="AE15" s="469"/>
      <c r="AF15" s="464"/>
      <c r="AG15" s="132"/>
      <c r="AH15" s="465"/>
      <c r="AI15" s="466"/>
      <c r="AJ15" s="466"/>
      <c r="AK15" s="460"/>
    </row>
    <row r="16" spans="1:37" ht="16.5" customHeight="1" thickTop="1" thickBot="1" x14ac:dyDescent="0.3">
      <c r="A16" s="452" t="s">
        <v>118</v>
      </c>
      <c r="B16" s="170">
        <f>O4</f>
        <v>15</v>
      </c>
      <c r="C16" s="167">
        <f>N4</f>
        <v>9</v>
      </c>
      <c r="D16" s="164">
        <f>Q4</f>
        <v>0</v>
      </c>
      <c r="E16" s="165">
        <f>P4</f>
        <v>0</v>
      </c>
      <c r="F16" s="162">
        <f>O8</f>
        <v>16</v>
      </c>
      <c r="G16" s="187">
        <f>N8</f>
        <v>14</v>
      </c>
      <c r="H16" s="164">
        <f>Q8</f>
        <v>0</v>
      </c>
      <c r="I16" s="190">
        <f>P8</f>
        <v>0</v>
      </c>
      <c r="J16" s="170">
        <f>O12</f>
        <v>13</v>
      </c>
      <c r="K16" s="167">
        <f>N12</f>
        <v>15</v>
      </c>
      <c r="L16" s="164">
        <f>Q12</f>
        <v>0</v>
      </c>
      <c r="M16" s="165">
        <f>P12</f>
        <v>0</v>
      </c>
      <c r="N16" s="467"/>
      <c r="O16" s="467"/>
      <c r="P16" s="467"/>
      <c r="Q16" s="467"/>
      <c r="R16" s="170">
        <v>15</v>
      </c>
      <c r="S16" s="167">
        <v>13</v>
      </c>
      <c r="T16" s="190"/>
      <c r="U16" s="191"/>
      <c r="V16" s="170">
        <v>15</v>
      </c>
      <c r="W16" s="163">
        <v>6</v>
      </c>
      <c r="X16" s="190"/>
      <c r="Y16" s="191"/>
      <c r="Z16" s="455">
        <f>H17+D17+L17+T17+X17</f>
        <v>9</v>
      </c>
      <c r="AA16" s="456">
        <f>Z16+Z18</f>
        <v>9</v>
      </c>
      <c r="AB16" s="457">
        <f>J16+J17+L16+B16+B17+D16+F16+F17+H16+R16+R17+T16+V16+V17+X16</f>
        <v>148</v>
      </c>
      <c r="AC16" s="458">
        <f>K17+K16+M16+C17+C16+E16+I16+G16+G17+S16+S17+U16+W16+W17+Y16</f>
        <v>104</v>
      </c>
      <c r="AD16" s="468">
        <f>AB16+AB18</f>
        <v>148</v>
      </c>
      <c r="AE16" s="469">
        <f>AC16+AC18</f>
        <v>104</v>
      </c>
      <c r="AF16" s="464" t="s">
        <v>218</v>
      </c>
      <c r="AG16" s="132"/>
      <c r="AH16" s="465">
        <f>IF(J16&gt;K16,1,0)+IF(J17&gt;K17,1,0)+IF(L16&gt;M16,1,0)+IF(J18&gt;K18,1,0)+IF(J19&gt;K19,1,0)+IF(L18&gt;M18,1,0)+IF(B16&gt;C16,1,0)+IF(B17&gt;C17,1,0)+IF(D16&gt;E16,1,0)+IF(B18&gt;C18,1,0)+IF(B19&gt;C19,1,0)+IF(D18&gt;E18,1,0)+IF(R16&gt;S16,1,0)+IF(R17&gt;S17,1,0)+IF(T16&gt;U16,1,0)+IF(R18&gt;S18,1,0)+IF(R19&gt;S19,1,0)+IF(T18&gt;U18,1,0)+IF(V16&gt;W16,1,0)+IF(V17&gt;W17,1,0)+IF(X16&gt;Y16,1,0)+IF(V18&gt;W18,1,0)+IF(V19&gt;W19,1,0)+IF(X18&gt;Y18,1,0)+IF(F16&gt;G16,1,0)+IF(F17&gt;G17,1,0)+IF(H16&gt;I16,1,0)+IF(F18&gt;G18,1,0)+IF(F19&gt;G19,1,0)+IF(H18&gt;I18,1,0)</f>
        <v>8</v>
      </c>
      <c r="AI16" s="466">
        <f>IF(J16&lt;K16,1,0)+IF(J17&lt;K17,1,0)+IF(L16&lt;M16,1,0)+IF(J18&lt;K18,1,0)+IF(J19&lt;K19,1,0)+IF(L18&lt;M18,1,0)+IF(B16&lt;C16,1,0)+IF(B17&lt;C17,1,0)+IF(D16&lt;E16,1,0)+IF(B18&lt;C18,1,0)+IF(B19&lt;C19,1,0)+IF(D18&lt;E18,1,0)+IF(R16&lt;S16,1,0)+IF(R17&lt;S17,1,0)+IF(T16&lt;U16,1,0)+IF(R18&lt;S18,1,0)+IF(R19&lt;S19,1,0)+IF(T18&lt;U18,1,0)+IF(V16&lt;W16,1,0)+IF(V17&lt;W17,1,0)+IF(X16&lt;Y16,1,0)+IF(V18&lt;W18,1,0)+IF(V19&lt;W19,1,0)+IF(X18&lt;Y18,1,0)+IF(F16&lt;G16,1,0)+IF(F17&lt;G17,1,0)+IF(H16&lt;I16,1,0)+IF(F18&lt;G18,1,0)+IF(F19&lt;G19,1,0)+IF(H18&lt;I18,1,0)</f>
        <v>2</v>
      </c>
      <c r="AJ16" s="466">
        <f>AH16/AI16</f>
        <v>4</v>
      </c>
      <c r="AK16" s="460">
        <f>AD16/AE16</f>
        <v>1.4230769230769231</v>
      </c>
    </row>
    <row r="17" spans="1:37" ht="16.5" thickTop="1" thickBot="1" x14ac:dyDescent="0.3">
      <c r="A17" s="453"/>
      <c r="B17" s="176">
        <f>O5</f>
        <v>15</v>
      </c>
      <c r="C17" s="177">
        <f>N5</f>
        <v>6</v>
      </c>
      <c r="D17" s="461">
        <f>IF(AND(B16=0,B17=0),0,1)*0+IF(AND(B16&gt;C16,B17&gt;C17),1,0)*2+IF(AND(B16&lt;C16,B17&lt;C17),1,0)*IF(AND(B16=0,B17=0),0,1)+IF(D16&gt;E16,1,0)*2+IF(D16&lt;E16,1,0)*1</f>
        <v>2</v>
      </c>
      <c r="E17" s="461"/>
      <c r="F17" s="177">
        <f>O9</f>
        <v>15</v>
      </c>
      <c r="G17" s="175">
        <f>N9</f>
        <v>7</v>
      </c>
      <c r="H17" s="461">
        <f>IF(AND(F16=0,F17=0),0,1)*0+IF(AND(F16&gt;G16,F17&gt;G17),1,0)*2+IF(AND(F16&lt;G16,F17&lt;G17),1,0)*IF(AND(F16=0,F17=0),0,1)+IF(H16&gt;I16,1,0)*2+IF(H16&lt;I16,1,0)*1</f>
        <v>2</v>
      </c>
      <c r="I17" s="461"/>
      <c r="J17" s="176">
        <f>O13</f>
        <v>14</v>
      </c>
      <c r="K17" s="177">
        <f>N13</f>
        <v>16</v>
      </c>
      <c r="L17" s="461">
        <f>IF(AND(J16=0,J17=0),0,1)*0+IF(AND(J16&gt;K16,J17&gt;K17),1,0)*2+IF(AND(J16&lt;K16,J17&lt;K17),1,0)*IF(AND(J16=0,J17=0),0,1)+IF(L16&gt;M16,1,0)*2+IF(L16&lt;M16,1,0)*1</f>
        <v>1</v>
      </c>
      <c r="M17" s="461"/>
      <c r="N17" s="467"/>
      <c r="O17" s="467"/>
      <c r="P17" s="467"/>
      <c r="Q17" s="467"/>
      <c r="R17" s="176">
        <v>15</v>
      </c>
      <c r="S17" s="177">
        <v>9</v>
      </c>
      <c r="T17" s="461">
        <f>IF(AND(R16=0,R17=0),0,1)*0+IF(AND(R16&gt;S16,R17&gt;S17),1,0)*2+IF(AND(R16&lt;S16,R17&lt;S17),1,0)*IF(AND(R16=0,R17=0),0,1)+IF(T16&gt;U16,1,0)*2+IF(T16&lt;U16,1,0)*1</f>
        <v>2</v>
      </c>
      <c r="U17" s="461"/>
      <c r="V17" s="177">
        <v>15</v>
      </c>
      <c r="W17" s="175">
        <v>9</v>
      </c>
      <c r="X17" s="461">
        <f>IF(AND(V16=0,V17=0),0,1)*0+IF(AND(V16&gt;W16,V17&gt;W17),1,0)*2+IF(AND(V16&lt;W16,V17&lt;W17),1,0)*IF(AND(V16=0,V17=0),0,1)+IF(X16&gt;Y16,1,0)*2+IF(X16&lt;Y16,1,0)*1</f>
        <v>2</v>
      </c>
      <c r="Y17" s="461"/>
      <c r="Z17" s="455"/>
      <c r="AA17" s="456"/>
      <c r="AB17" s="457"/>
      <c r="AC17" s="458"/>
      <c r="AD17" s="468"/>
      <c r="AE17" s="469"/>
      <c r="AF17" s="464"/>
      <c r="AG17" s="132"/>
      <c r="AH17" s="465"/>
      <c r="AI17" s="466"/>
      <c r="AJ17" s="466"/>
      <c r="AK17" s="460"/>
    </row>
    <row r="18" spans="1:37" ht="16.5" thickTop="1" thickBot="1" x14ac:dyDescent="0.3">
      <c r="A18" s="453"/>
      <c r="B18" s="179">
        <f>O6</f>
        <v>0</v>
      </c>
      <c r="C18" s="180">
        <f>N6</f>
        <v>0</v>
      </c>
      <c r="D18" s="192">
        <f>Q6</f>
        <v>0</v>
      </c>
      <c r="E18" s="169">
        <f>P6</f>
        <v>0</v>
      </c>
      <c r="F18" s="172">
        <f>O10</f>
        <v>0</v>
      </c>
      <c r="G18" s="189">
        <f>N10</f>
        <v>0</v>
      </c>
      <c r="H18" s="192">
        <f>Q10</f>
        <v>0</v>
      </c>
      <c r="I18" s="171">
        <f>P10</f>
        <v>0</v>
      </c>
      <c r="J18" s="179">
        <f>O14</f>
        <v>0</v>
      </c>
      <c r="K18" s="180">
        <f>N14</f>
        <v>0</v>
      </c>
      <c r="L18" s="192">
        <f>Q14</f>
        <v>0</v>
      </c>
      <c r="M18" s="169">
        <f>P14</f>
        <v>0</v>
      </c>
      <c r="N18" s="467"/>
      <c r="O18" s="467"/>
      <c r="P18" s="467"/>
      <c r="Q18" s="467"/>
      <c r="R18" s="179"/>
      <c r="S18" s="180"/>
      <c r="T18" s="171"/>
      <c r="U18" s="181"/>
      <c r="V18" s="172"/>
      <c r="W18" s="173"/>
      <c r="X18" s="171"/>
      <c r="Y18" s="181"/>
      <c r="Z18" s="470">
        <f>D19+H19+L19+T19+X19</f>
        <v>0</v>
      </c>
      <c r="AA18" s="456"/>
      <c r="AB18" s="468">
        <f>F19+J19+R18+R19+T18+J18+L18+B18+D18+F18+H18+B19+V18+V19+X18</f>
        <v>0</v>
      </c>
      <c r="AC18" s="469">
        <f>K18+M18+C18+E18+I18+G18+C19+G19+K19+S18+S19+U18+W18+W19+Y18</f>
        <v>0</v>
      </c>
      <c r="AD18" s="468"/>
      <c r="AE18" s="469"/>
      <c r="AF18" s="464"/>
      <c r="AG18" s="132"/>
      <c r="AH18" s="465"/>
      <c r="AI18" s="466"/>
      <c r="AJ18" s="466"/>
      <c r="AK18" s="460"/>
    </row>
    <row r="19" spans="1:37" ht="16.5" thickTop="1" thickBot="1" x14ac:dyDescent="0.3">
      <c r="A19" s="446"/>
      <c r="B19" s="184">
        <f>O7</f>
        <v>0</v>
      </c>
      <c r="C19" s="185">
        <f>N7</f>
        <v>0</v>
      </c>
      <c r="D19" s="461">
        <f>IF(AND(B18=0,B19=0),0,1)*0+IF(AND(B18&gt;C18,B19&gt;C19),1,0)*2+IF(AND(B18&lt;C18,B19&lt;C19),1,0)*IF(AND(B18=0,B19=0),0,1)+IF(D18&gt;E18,1,0)*2+IF(D18&lt;E18,1,0)*1</f>
        <v>0</v>
      </c>
      <c r="E19" s="461"/>
      <c r="F19" s="185">
        <f>O11</f>
        <v>0</v>
      </c>
      <c r="G19" s="183">
        <f>N11</f>
        <v>0</v>
      </c>
      <c r="H19" s="461">
        <f>IF(AND(F18=0,F19=0),0,1)*0+IF(AND(F18&gt;G18,F19&gt;G19),1,0)*2+IF(AND(F18&lt;G18,F19&lt;G19),1,0)*IF(AND(F18=0,F19=0),0,1)+IF(H18&gt;I18,1,0)*2+IF(H18&lt;I18,1,0)*1</f>
        <v>0</v>
      </c>
      <c r="I19" s="461"/>
      <c r="J19" s="184">
        <f>O15</f>
        <v>0</v>
      </c>
      <c r="K19" s="185">
        <f>N15</f>
        <v>0</v>
      </c>
      <c r="L19" s="461">
        <f>IF(AND(J18=0,J19=0),0,1)*0+IF(AND(J18&gt;K18,J19&gt;K19),1,0)*2+IF(AND(J18&lt;K18,J19&lt;K19),1,0)*IF(AND(J18=0,J19=0),0,1)+IF(L18&gt;M18,1,0)*2+IF(L18&lt;M18,1,0)*1</f>
        <v>0</v>
      </c>
      <c r="M19" s="461"/>
      <c r="N19" s="467"/>
      <c r="O19" s="467"/>
      <c r="P19" s="467"/>
      <c r="Q19" s="467"/>
      <c r="R19" s="184"/>
      <c r="S19" s="185"/>
      <c r="T19" s="461">
        <f>IF(AND(R18=0,R19=0),0,1)*0+IF(AND(R18&gt;S18,R19&gt;S19),1,0)*2+IF(AND(R18&lt;S18,R19&lt;S19),1,0)*IF(AND(R18=0,R19=0),0,1)+IF(T18&gt;U18,1,0)*2+IF(T18&lt;U18,1,0)*1</f>
        <v>0</v>
      </c>
      <c r="U19" s="461"/>
      <c r="V19" s="185"/>
      <c r="W19" s="183"/>
      <c r="X19" s="461">
        <f>IF(AND(V18=0,V19=0),0,1)*0+IF(AND(V18&gt;W18,V19&gt;W19),1,0)*2+IF(AND(V18&lt;W18,V19&lt;W19),1,0)*IF(AND(V18=0,V19=0),0,1)+IF(X18&gt;Y18,1,0)*2+IF(X18&lt;Y18,1,0)*1</f>
        <v>0</v>
      </c>
      <c r="Y19" s="461"/>
      <c r="Z19" s="470"/>
      <c r="AA19" s="456"/>
      <c r="AB19" s="468"/>
      <c r="AC19" s="469"/>
      <c r="AD19" s="468"/>
      <c r="AE19" s="469"/>
      <c r="AF19" s="464"/>
      <c r="AG19" s="132"/>
      <c r="AH19" s="465"/>
      <c r="AI19" s="466"/>
      <c r="AJ19" s="466"/>
      <c r="AK19" s="460"/>
    </row>
    <row r="20" spans="1:37" ht="16.5" customHeight="1" thickTop="1" thickBot="1" x14ac:dyDescent="0.3">
      <c r="A20" s="452" t="s">
        <v>85</v>
      </c>
      <c r="B20" s="170">
        <f>S4</f>
        <v>15</v>
      </c>
      <c r="C20" s="193">
        <f>R4</f>
        <v>8</v>
      </c>
      <c r="D20" s="164">
        <f>U4</f>
        <v>0</v>
      </c>
      <c r="E20" s="165">
        <f>T4</f>
        <v>0</v>
      </c>
      <c r="F20" s="162">
        <f>S8</f>
        <v>15</v>
      </c>
      <c r="G20" s="187">
        <f>R8</f>
        <v>11</v>
      </c>
      <c r="H20" s="164">
        <f>U8</f>
        <v>0</v>
      </c>
      <c r="I20" s="171">
        <f>T8</f>
        <v>0</v>
      </c>
      <c r="J20" s="170">
        <f>S12</f>
        <v>8</v>
      </c>
      <c r="K20" s="193">
        <f>R12</f>
        <v>15</v>
      </c>
      <c r="L20" s="164">
        <f>U12</f>
        <v>11</v>
      </c>
      <c r="M20" s="169">
        <f>T12</f>
        <v>8</v>
      </c>
      <c r="N20" s="170">
        <f>S16</f>
        <v>13</v>
      </c>
      <c r="O20" s="193">
        <f>R16</f>
        <v>15</v>
      </c>
      <c r="P20" s="164">
        <f>U16</f>
        <v>0</v>
      </c>
      <c r="Q20" s="169">
        <f>T16</f>
        <v>0</v>
      </c>
      <c r="R20" s="467"/>
      <c r="S20" s="467"/>
      <c r="T20" s="467"/>
      <c r="U20" s="467"/>
      <c r="V20" s="170">
        <v>15</v>
      </c>
      <c r="W20" s="163">
        <v>6</v>
      </c>
      <c r="X20" s="171"/>
      <c r="Y20" s="191"/>
      <c r="Z20" s="470">
        <f>P21+L21+H21+D21+X21</f>
        <v>9</v>
      </c>
      <c r="AA20" s="471">
        <f>Z20+Z22</f>
        <v>9</v>
      </c>
      <c r="AB20" s="468">
        <f>P20+N20+N21+L20+J20+J21+H20+F20+F21+D20+B20+B21+V20+V21+X20</f>
        <v>148</v>
      </c>
      <c r="AC20" s="469">
        <f>Q20+O20+O21+M20+K20+K21+I20+G20+G21+E20+C20+C21+W20+W21+Y20</f>
        <v>127</v>
      </c>
      <c r="AD20" s="468">
        <f>AB20+AB22</f>
        <v>148</v>
      </c>
      <c r="AE20" s="469">
        <f>AC20+AC22</f>
        <v>127</v>
      </c>
      <c r="AF20" s="464" t="s">
        <v>219</v>
      </c>
      <c r="AG20" s="132"/>
      <c r="AH20" s="465">
        <f>IF(J20&gt;K20,1,0)+IF(J21&gt;K21,1,0)+IF(L20&gt;M20,1,0)+IF(J22&gt;K22,1,0)+IF(J23&gt;K23,1,0)+IF(L22&gt;M22,1,0)+IF(N20&gt;O20,1,0)+IF(N21&gt;O21,1,0)+IF(P20&gt;Q20,1,0)+IF(N22&gt;O22,1,0)+IF(N23&gt;O23,1,0)+IF(P22&gt;Q22,1,0)+IF(B20&gt;C20,1,0)+IF(B21&gt;C21,1,0)+IF(D20&gt;E20,1,0)+IF(B22&gt;C22,1,0)+IF(B23&gt;C23,1,0)+IF(D22&gt;E22,1,0)+IF(V20&gt;W20,1,0)+IF(V21&gt;W21,1,0)+IF(X20&gt;Y20,1,0)+IF(V22&gt;W22,1,0)+IF(V23&gt;W23,1,0)+IF(X22&gt;Y22,1,0)+IF(F20&gt;G20,1,0)+IF(F21&gt;G21,1,0)+IF(H20&gt;I20,1,0)+IF(F22&gt;G22,1,0)+IF(F23&gt;G23,1,0)+IF(H22&gt;I22,1,0)</f>
        <v>8</v>
      </c>
      <c r="AI20" s="466">
        <f>IF(J20&lt;K20,1,0)+IF(J21&lt;K21,1,0)+IF(L20&lt;M20,1,0)+IF(J22&lt;K22,1,0)+IF(J23&lt;K23,1,0)+IF(L22&lt;M22,1,0)+IF(N20&lt;O20,1,0)+IF(N21&lt;O21,1,0)+IF(P20&lt;Q20,1,0)+IF(N22&lt;O22,1,0)+IF(N23&lt;O23,1,0)+IF(P22&lt;Q22,1,0)+IF(B20&lt;C20,1,0)+IF(B21&lt;C21,1,0)+IF(D20&lt;E20,1,0)+IF(B22&lt;C22,1,0)+IF(B23&lt;C23,1,0)+IF(D22&lt;E22,1,0)+IF(V20&lt;W20,1,0)+IF(V21&lt;W21,1,0)+IF(X20&lt;Y20,1,0)+IF(V22&lt;W22,1,0)+IF(V23&lt;W23,1,0)+IF(X22&lt;Y22,1,0)+IF(F20&lt;G20,1,0)+IF(F21&lt;G21,1,0)+IF(H20&lt;I20,1,0)+IF(F22&lt;G22,1,0)+IF(F23&lt;G23,1,0)+IF(H22&lt;I22,1,0)</f>
        <v>3</v>
      </c>
      <c r="AJ20" s="473">
        <f>AH20/AI20</f>
        <v>2.6666666666666665</v>
      </c>
      <c r="AK20" s="472">
        <f>AD20/AE20</f>
        <v>1.1653543307086613</v>
      </c>
    </row>
    <row r="21" spans="1:37" ht="16.5" thickTop="1" thickBot="1" x14ac:dyDescent="0.3">
      <c r="A21" s="453"/>
      <c r="B21" s="176">
        <f>S5</f>
        <v>17</v>
      </c>
      <c r="C21" s="177">
        <f>R5</f>
        <v>15</v>
      </c>
      <c r="D21" s="461">
        <f>IF(AND(B20=0,B21=0),0,1)*0+IF(AND(B20&gt;C20,B21&gt;C21),1,0)*2+IF(AND(B20&lt;C20,B21&lt;C21),1,0)*IF(AND(B20=0,B21=0),0,1)+IF(D20&gt;E20,1,0)*2+IF(D20&lt;E20,1,0)*1</f>
        <v>2</v>
      </c>
      <c r="E21" s="461"/>
      <c r="F21" s="177">
        <f>S9</f>
        <v>15</v>
      </c>
      <c r="G21" s="175">
        <f>R9</f>
        <v>10</v>
      </c>
      <c r="H21" s="461">
        <f>IF(AND(F20=0,F21=0),0,1)*0+IF(AND(F20&gt;G20,F21&gt;G21),1,0)*2+IF(AND(F20&lt;G20,F21&lt;G21),1,0)*IF(AND(F20=0,F21=0),0,1)+IF(H20&gt;I20,1,0)*2+IF(H20&lt;I20,1,0)*1</f>
        <v>2</v>
      </c>
      <c r="I21" s="461"/>
      <c r="J21" s="176">
        <f>S13</f>
        <v>15</v>
      </c>
      <c r="K21" s="177">
        <f>R13</f>
        <v>13</v>
      </c>
      <c r="L21" s="461">
        <f>IF(AND(J20=0,J21=0),0,1)*0+IF(AND(J20&gt;K20,J21&gt;K21),1,0)*2+IF(AND(J20&lt;K20,J21&lt;K21),1,0)*IF(AND(J20=0,J21=0),0,1)+IF(L20&gt;M20,1,0)*2+IF(L20&lt;M20,1,0)*1</f>
        <v>2</v>
      </c>
      <c r="M21" s="461"/>
      <c r="N21" s="176">
        <f>S17</f>
        <v>9</v>
      </c>
      <c r="O21" s="177">
        <f>R17</f>
        <v>15</v>
      </c>
      <c r="P21" s="461">
        <f>IF(AND(N20=0,N21=0),0,1)*0+IF(AND(N20&gt;O20,N21&gt;O21),1,0)*2+IF(AND(N20&lt;O20,N21&lt;O21),1,0)*IF(AND(N20=0,N21=0),0,1)+IF(P20&gt;Q20,1,0)*2+IF(P20&lt;Q20,1,0)*1</f>
        <v>1</v>
      </c>
      <c r="Q21" s="461"/>
      <c r="R21" s="467"/>
      <c r="S21" s="467"/>
      <c r="T21" s="467"/>
      <c r="U21" s="467"/>
      <c r="V21" s="174">
        <v>15</v>
      </c>
      <c r="W21" s="194">
        <v>11</v>
      </c>
      <c r="X21" s="461">
        <f>IF(AND(V20=0,V21=0),0,1)*0+IF(AND(V20&gt;W20,V21&gt;W21),1,0)*2+IF(AND(V20&lt;W20,V21&lt;W21),1,0)*IF(AND(V20=0,V21=0),0,1)+IF(X20&gt;Y20,1,0)*2+IF(X20&lt;Y20,1,0)*1</f>
        <v>2</v>
      </c>
      <c r="Y21" s="461"/>
      <c r="Z21" s="470"/>
      <c r="AA21" s="471"/>
      <c r="AB21" s="468"/>
      <c r="AC21" s="469"/>
      <c r="AD21" s="468"/>
      <c r="AE21" s="469"/>
      <c r="AF21" s="464"/>
      <c r="AG21" s="132"/>
      <c r="AH21" s="465"/>
      <c r="AI21" s="466"/>
      <c r="AJ21" s="466"/>
      <c r="AK21" s="472"/>
    </row>
    <row r="22" spans="1:37" ht="16.5" thickTop="1" thickBot="1" x14ac:dyDescent="0.3">
      <c r="A22" s="453"/>
      <c r="B22" s="179">
        <f>S6</f>
        <v>0</v>
      </c>
      <c r="C22" s="180">
        <f>R6</f>
        <v>0</v>
      </c>
      <c r="D22" s="192">
        <f>U6</f>
        <v>0</v>
      </c>
      <c r="E22" s="169">
        <f>T6</f>
        <v>0</v>
      </c>
      <c r="F22" s="172">
        <f>S10</f>
        <v>0</v>
      </c>
      <c r="G22" s="189">
        <f>R10</f>
        <v>0</v>
      </c>
      <c r="H22" s="192">
        <f>U10</f>
        <v>0</v>
      </c>
      <c r="I22" s="171">
        <f>T10</f>
        <v>0</v>
      </c>
      <c r="J22" s="179">
        <f>S14</f>
        <v>0</v>
      </c>
      <c r="K22" s="195">
        <f>R14</f>
        <v>0</v>
      </c>
      <c r="L22" s="192">
        <f>U14</f>
        <v>0</v>
      </c>
      <c r="M22" s="169">
        <f>T14</f>
        <v>0</v>
      </c>
      <c r="N22" s="179">
        <f>S18</f>
        <v>0</v>
      </c>
      <c r="O22" s="195">
        <f>R18</f>
        <v>0</v>
      </c>
      <c r="P22" s="192">
        <f>U18</f>
        <v>0</v>
      </c>
      <c r="Q22" s="169">
        <f>T18</f>
        <v>0</v>
      </c>
      <c r="R22" s="467"/>
      <c r="S22" s="467"/>
      <c r="T22" s="467"/>
      <c r="U22" s="467"/>
      <c r="V22" s="179"/>
      <c r="W22" s="173"/>
      <c r="X22" s="171"/>
      <c r="Y22" s="181"/>
      <c r="Z22" s="470">
        <f>P23+L23+H23+D23+X23</f>
        <v>0</v>
      </c>
      <c r="AA22" s="471"/>
      <c r="AB22" s="468">
        <f>P22+N22+N23+L22+J22+J23+H22+F22+F23+D22+B22+B23+V22+V23+X22</f>
        <v>0</v>
      </c>
      <c r="AC22" s="469">
        <f>Q22+O22+O23+M22+K22+K23+I22+G22+G23+E22+C22+C23+W22+W23+Y22</f>
        <v>0</v>
      </c>
      <c r="AD22" s="468"/>
      <c r="AE22" s="469"/>
      <c r="AF22" s="464"/>
      <c r="AG22" s="132"/>
      <c r="AH22" s="465"/>
      <c r="AI22" s="466"/>
      <c r="AJ22" s="466"/>
      <c r="AK22" s="472"/>
    </row>
    <row r="23" spans="1:37" ht="16.5" thickTop="1" thickBot="1" x14ac:dyDescent="0.3">
      <c r="A23" s="446"/>
      <c r="B23" s="184">
        <f>S7</f>
        <v>0</v>
      </c>
      <c r="C23" s="185">
        <f>R7</f>
        <v>0</v>
      </c>
      <c r="D23" s="461">
        <f>IF(AND(B22=0,B23=0),0,1)*0+IF(AND(B22&gt;C22,B23&gt;C23),1,0)*2+IF(AND(B22&lt;C22,B23&lt;C23),1,0)*IF(AND(B22=0,B23=0),0,1)+IF(D22&gt;E22,1,0)*2+IF(D22&lt;E22,1,0)*1</f>
        <v>0</v>
      </c>
      <c r="E23" s="461"/>
      <c r="F23" s="185">
        <f>S11</f>
        <v>0</v>
      </c>
      <c r="G23" s="183">
        <f>R11</f>
        <v>0</v>
      </c>
      <c r="H23" s="461">
        <f>IF(AND(F22=0,F23=0),0,1)*0+IF(AND(F22&gt;G22,F23&gt;G23),1,0)*2+IF(AND(F22&lt;G22,F23&lt;G23),1,0)*IF(AND(F22=0,F23=0),0,1)+IF(H22&gt;I22,1,0)*2+IF(H22&lt;I22,1,0)*1</f>
        <v>0</v>
      </c>
      <c r="I23" s="461"/>
      <c r="J23" s="184">
        <f>S15</f>
        <v>0</v>
      </c>
      <c r="K23" s="185">
        <f>R15</f>
        <v>0</v>
      </c>
      <c r="L23" s="461">
        <f>IF(AND(J22=0,J23=0),0,1)*0+IF(AND(J22&gt;K22,J23&gt;K23),1,0)*2+IF(AND(J22&lt;K22,J23&lt;K23),1,0)*IF(AND(J22=0,J23=0),0,1)+IF(L22&gt;M22,1,0)*2+IF(L22&lt;M22,1,0)*1</f>
        <v>0</v>
      </c>
      <c r="M23" s="461"/>
      <c r="N23" s="184">
        <f>S19</f>
        <v>0</v>
      </c>
      <c r="O23" s="185">
        <f>R19</f>
        <v>0</v>
      </c>
      <c r="P23" s="461">
        <f>IF(AND(N22=0,N23=0),0,1)*0+IF(AND(N22&gt;O22,N23&gt;O23),1,0)*2+IF(AND(N22&lt;O22,N23&lt;O23),1,0)*IF(AND(N22=0,N23=0),0,1)+IF(P22&gt;Q22,1,0)*2+IF(P22&lt;Q22,1,0)*1</f>
        <v>0</v>
      </c>
      <c r="Q23" s="461"/>
      <c r="R23" s="467"/>
      <c r="S23" s="467"/>
      <c r="T23" s="467"/>
      <c r="U23" s="467"/>
      <c r="V23" s="196"/>
      <c r="W23" s="171"/>
      <c r="X23" s="461">
        <f>IF(AND(V22=0,V23=0),0,1)*0+IF(AND(V22&gt;W22,V23&gt;W23),1,0)*2+IF(AND(V22&lt;W22,V23&lt;W23),1,0)*IF(AND(V22=0,V23=0),0,1)+IF(X22&gt;Y22,1,0)*2+IF(X22&lt;Y22,1,0)*1</f>
        <v>0</v>
      </c>
      <c r="Y23" s="461"/>
      <c r="Z23" s="470"/>
      <c r="AA23" s="471"/>
      <c r="AB23" s="468"/>
      <c r="AC23" s="469"/>
      <c r="AD23" s="468"/>
      <c r="AE23" s="469"/>
      <c r="AF23" s="464"/>
      <c r="AG23" s="132"/>
      <c r="AH23" s="465"/>
      <c r="AI23" s="466"/>
      <c r="AJ23" s="473"/>
      <c r="AK23" s="472"/>
    </row>
    <row r="24" spans="1:37" ht="16.5" thickTop="1" thickBot="1" x14ac:dyDescent="0.3">
      <c r="A24" s="474" t="s">
        <v>81</v>
      </c>
      <c r="B24" s="170">
        <f>W4</f>
        <v>10</v>
      </c>
      <c r="C24" s="193">
        <f>V4</f>
        <v>15</v>
      </c>
      <c r="D24" s="164">
        <f>Y4</f>
        <v>0</v>
      </c>
      <c r="E24" s="169">
        <f>X4</f>
        <v>0</v>
      </c>
      <c r="F24" s="162">
        <f>W8</f>
        <v>0</v>
      </c>
      <c r="G24" s="187">
        <f>V8</f>
        <v>15</v>
      </c>
      <c r="H24" s="164">
        <f>Y8</f>
        <v>0</v>
      </c>
      <c r="I24" s="171">
        <f>X8</f>
        <v>0</v>
      </c>
      <c r="J24" s="170">
        <f>W12</f>
        <v>6</v>
      </c>
      <c r="K24" s="167">
        <f>V12</f>
        <v>15</v>
      </c>
      <c r="L24" s="171">
        <f>Y12</f>
        <v>0</v>
      </c>
      <c r="M24" s="191">
        <f>X12</f>
        <v>0</v>
      </c>
      <c r="N24" s="170">
        <f>W16</f>
        <v>6</v>
      </c>
      <c r="O24" s="167">
        <f>V16</f>
        <v>15</v>
      </c>
      <c r="P24" s="171">
        <f>Y16</f>
        <v>0</v>
      </c>
      <c r="Q24" s="191">
        <f>X16</f>
        <v>0</v>
      </c>
      <c r="R24" s="197">
        <f>W20</f>
        <v>6</v>
      </c>
      <c r="S24" s="198">
        <f>V20</f>
        <v>15</v>
      </c>
      <c r="T24" s="199">
        <f>Y20</f>
        <v>0</v>
      </c>
      <c r="U24" s="200">
        <f>X20</f>
        <v>0</v>
      </c>
      <c r="V24" s="475"/>
      <c r="W24" s="475"/>
      <c r="X24" s="475"/>
      <c r="Y24" s="475"/>
      <c r="Z24" s="470">
        <f>D25+H25+L25+P25+T25</f>
        <v>5</v>
      </c>
      <c r="AA24" s="476">
        <f>Z24+Z26</f>
        <v>5</v>
      </c>
      <c r="AB24" s="468">
        <f>B24+B25+D24+F24+F25+H24+J24+J25+L24+N24+N25+P24+R24+R25+T24</f>
        <v>79</v>
      </c>
      <c r="AC24" s="469">
        <f>C24+C25+E24+G24+G25+I24+K24+K25+M24+O24+O25+Q24+S24+S25+U24</f>
        <v>150</v>
      </c>
      <c r="AD24" s="480">
        <f>AB24+AB26</f>
        <v>79</v>
      </c>
      <c r="AE24" s="481">
        <f>AC24+AC26</f>
        <v>150</v>
      </c>
      <c r="AF24" s="482" t="s">
        <v>222</v>
      </c>
      <c r="AG24" s="132"/>
      <c r="AH24" s="483">
        <f>IF(J24&gt;K24,1,0)+IF(J25&gt;K25,1,0)+IF(L24&gt;M24,1,0)+IF(J26&gt;K26,1,0)+IF(J27&gt;K27,1,0)+IF(L26&gt;M26,1,0)+IF(N24&gt;O24,1,0)+IF(N25&gt;O25,1,0)+IF(P24&gt;Q24,1,0)+IF(N26&gt;O26,1,0)+IF(N27&gt;O27,1,0)+IF(P26&gt;Q26,1,0)+IF(R24&gt;S24,1,0)+IF(R25&gt;S25,1,0)+IF(T24&gt;U24,1,0)+IF(R26&gt;S26,1,0)+IF(R27&gt;S27,1,0)+IF(T26&gt;U26,1,0)+IF(B24&gt;C24,1,0)+IF(B25&gt;C25,1,0)+IF(D24&gt;E24,1,0)+IF(B26&gt;C26,1,0)+IF(B27&gt;C27,1,0)+IF(D26&gt;E26,1,0)+IF(F24&gt;G24,1,0)+IF(F25&gt;G25,1,0)+IF(H24&gt;I24,1,0)+IF(F26&gt;G26,1,0)+IF(F27&gt;G27,1,0)+IF(H26&gt;I26,1,0)</f>
        <v>0</v>
      </c>
      <c r="AI24" s="484">
        <f>IF(J24&lt;K24,1,0)+IF(J25&lt;K25,1,0)+IF(L24&lt;M24,1,0)+IF(J26&lt;K26,1,0)+IF(J27&lt;K27,1,0)+IF(L26&lt;M26,1,0)+IF(N24&lt;O24,1,0)+IF(N25&lt;O25,1,0)+IF(P24&lt;Q24,1,0)+IF(N26&lt;O26,1,0)+IF(N27&lt;O27,1,0)+IF(P26&lt;Q26,1,0)+IF(R24&lt;S24,1,0)+IF(R25&lt;S25,1,0)+IF(T24&lt;U24,1,0)+IF(R26&lt;S26,1,0)+IF(R27&lt;S27,1,0)+IF(T26&lt;U26,1,0)+IF(B24&lt;C24,1,0)+IF(B25&lt;C25,1,0)+IF(D24&lt;E24,1,0)+IF(B26&lt;C26,1,0)+IF(B27&lt;C27,1,0)+IF(D26&lt;E26,1,0)+IF(F24&lt;G24,1,0)+IF(F25&lt;G25,1,0)+IF(H24&lt;I24,1,0)+IF(F26&lt;G26,1,0)+IF(F27&lt;G27,1,0)+IF(H26&lt;I26,1,0)</f>
        <v>10</v>
      </c>
      <c r="AJ24" s="484">
        <f>AH24/AI24</f>
        <v>0</v>
      </c>
      <c r="AK24" s="478">
        <f>AD24/AE24</f>
        <v>0.52666666666666662</v>
      </c>
    </row>
    <row r="25" spans="1:37" ht="16.5" thickTop="1" thickBot="1" x14ac:dyDescent="0.3">
      <c r="A25" s="474"/>
      <c r="B25" s="176">
        <f>W5</f>
        <v>13</v>
      </c>
      <c r="C25" s="177">
        <f>V5</f>
        <v>15</v>
      </c>
      <c r="D25" s="461">
        <f>IF(AND(B24=0,B25=0),0,1)*0+IF(AND(B24&gt;C24,B25&gt;C25),1,0)*2+IF(AND(B24&lt;C24,B25&lt;C25),1,0)*IF(AND(B24=0,B25=0),0,1)+IF(D24&gt;E24,1,0)*2+IF(D24&lt;E24,1,0)*1</f>
        <v>1</v>
      </c>
      <c r="E25" s="461"/>
      <c r="F25" s="177">
        <f>W9</f>
        <v>10</v>
      </c>
      <c r="G25" s="175">
        <f>V9</f>
        <v>15</v>
      </c>
      <c r="H25" s="461">
        <f>IF(AND(F24=0,F25=0),0,1)*0+IF(AND(F24&gt;G24,F25&gt;G25),1,0)*2+IF(AND(F24&lt;G24,F25&lt;G25),1,0)*IF(AND(F24=0,F25=0),0,1)+IF(H24&gt;I24,1,0)*2+IF(H24&lt;I24,1,0)*1</f>
        <v>1</v>
      </c>
      <c r="I25" s="461"/>
      <c r="J25" s="176">
        <f>W13</f>
        <v>8</v>
      </c>
      <c r="K25" s="177">
        <f>V13</f>
        <v>15</v>
      </c>
      <c r="L25" s="461">
        <f>IF(AND(J24=0,J25=0),0,1)*0+IF(AND(J24&gt;K24,J25&gt;K25),1,0)*2+IF(AND(J24&lt;K24,J25&lt;K25),1,0)*IF(AND(J24=0,J25=0),0,1)+IF(L24&gt;M24,1,0)*2+IF(L24&lt;M24,1,0)*1</f>
        <v>1</v>
      </c>
      <c r="M25" s="461"/>
      <c r="N25" s="176">
        <f>W17</f>
        <v>9</v>
      </c>
      <c r="O25" s="177">
        <f>V17</f>
        <v>15</v>
      </c>
      <c r="P25" s="461">
        <f>IF(AND(N24=0,N25=0),0,1)*0+IF(AND(N24&gt;O24,N25&gt;O25),1,0)*2+IF(AND(N24&lt;O24,N25&lt;O25),1,0)*IF(AND(N24=0,N25=0),0,1)+IF(P24&gt;Q24,1,0)*2+IF(P24&lt;Q24,1,0)*1</f>
        <v>1</v>
      </c>
      <c r="Q25" s="461"/>
      <c r="R25" s="201">
        <f>W21</f>
        <v>11</v>
      </c>
      <c r="S25" s="202">
        <f>V21</f>
        <v>15</v>
      </c>
      <c r="T25" s="461">
        <f>IF(AND(R24=0,R25=0),0,1)*0+IF(AND(R24&gt;S24,R25&gt;S25),1,0)*2+IF(AND(R24&lt;S24,R25&lt;S25),1,0)*IF(AND(R24=0,R25=0),0,1)+IF(T24&gt;U24,1,0)*2+IF(T24&lt;U24,1,0)*1</f>
        <v>1</v>
      </c>
      <c r="U25" s="461"/>
      <c r="V25" s="475"/>
      <c r="W25" s="475"/>
      <c r="X25" s="475"/>
      <c r="Y25" s="475"/>
      <c r="Z25" s="470"/>
      <c r="AA25" s="476"/>
      <c r="AB25" s="468"/>
      <c r="AC25" s="469"/>
      <c r="AD25" s="480"/>
      <c r="AE25" s="481"/>
      <c r="AF25" s="482"/>
      <c r="AG25" s="132"/>
      <c r="AH25" s="483"/>
      <c r="AI25" s="484"/>
      <c r="AJ25" s="484"/>
      <c r="AK25" s="478"/>
    </row>
    <row r="26" spans="1:37" ht="16.5" thickTop="1" thickBot="1" x14ac:dyDescent="0.3">
      <c r="A26" s="474"/>
      <c r="B26" s="179">
        <f>W6</f>
        <v>0</v>
      </c>
      <c r="C26" s="195">
        <f>V6</f>
        <v>0</v>
      </c>
      <c r="D26" s="178">
        <f>Y6</f>
        <v>0</v>
      </c>
      <c r="E26" s="169">
        <f>X6</f>
        <v>0</v>
      </c>
      <c r="F26" s="172">
        <f>W10</f>
        <v>0</v>
      </c>
      <c r="G26" s="189">
        <f>V10</f>
        <v>0</v>
      </c>
      <c r="H26" s="178">
        <f>Y10</f>
        <v>0</v>
      </c>
      <c r="I26" s="171">
        <f>X10</f>
        <v>0</v>
      </c>
      <c r="J26" s="179">
        <f>W14</f>
        <v>0</v>
      </c>
      <c r="K26" s="180">
        <f>V14</f>
        <v>0</v>
      </c>
      <c r="L26" s="171">
        <f>Y14</f>
        <v>0</v>
      </c>
      <c r="M26" s="181">
        <f>X14</f>
        <v>0</v>
      </c>
      <c r="N26" s="179">
        <f>W18</f>
        <v>0</v>
      </c>
      <c r="O26" s="180">
        <f>V18</f>
        <v>0</v>
      </c>
      <c r="P26" s="171">
        <f>Y18</f>
        <v>0</v>
      </c>
      <c r="Q26" s="181">
        <f>X18</f>
        <v>0</v>
      </c>
      <c r="R26" s="203">
        <f>W22</f>
        <v>0</v>
      </c>
      <c r="S26" s="204">
        <f>V22</f>
        <v>0</v>
      </c>
      <c r="T26" s="199">
        <f>Y22</f>
        <v>0</v>
      </c>
      <c r="U26" s="205">
        <f>X22</f>
        <v>0</v>
      </c>
      <c r="V26" s="475"/>
      <c r="W26" s="475"/>
      <c r="X26" s="475"/>
      <c r="Y26" s="475"/>
      <c r="Z26" s="479">
        <f>D27+H27+L27+P27+T27</f>
        <v>0</v>
      </c>
      <c r="AA26" s="476"/>
      <c r="AB26" s="480">
        <f>B26+B27+D26+F26+F27+H26+J26+J27+L26+N26+N27+P26+R26+R27+T26</f>
        <v>0</v>
      </c>
      <c r="AC26" s="481">
        <f>C26+C27+E26+G26+G27+I26+K26+K27+M26+O26+O27+Q26+S26+S27+U26</f>
        <v>0</v>
      </c>
      <c r="AD26" s="480"/>
      <c r="AE26" s="481"/>
      <c r="AF26" s="482"/>
      <c r="AG26" s="132"/>
      <c r="AH26" s="483"/>
      <c r="AI26" s="484"/>
      <c r="AJ26" s="484"/>
      <c r="AK26" s="478"/>
    </row>
    <row r="27" spans="1:37" ht="16.5" thickTop="1" thickBot="1" x14ac:dyDescent="0.3">
      <c r="A27" s="474"/>
      <c r="B27" s="206">
        <f>W7</f>
        <v>0</v>
      </c>
      <c r="C27" s="207">
        <f>V7</f>
        <v>0</v>
      </c>
      <c r="D27" s="477">
        <f>IF(AND(B26=0,B27=0),0,1)*0+IF(AND(B26&gt;C26,B27&gt;C27),1,0)*2+IF(AND(B26&lt;C26,B27&lt;C27),1,0)*IF(AND(B26=0,B27=0),0,1)+IF(D26&gt;E26,1,0)*2+IF(D26&lt;E26,1,0)*1</f>
        <v>0</v>
      </c>
      <c r="E27" s="477"/>
      <c r="F27" s="207">
        <f>W11</f>
        <v>0</v>
      </c>
      <c r="G27" s="208">
        <f>V11</f>
        <v>0</v>
      </c>
      <c r="H27" s="477">
        <f>IF(AND(F26=0,F27=0),0,1)*0+IF(AND(F26&gt;G26,F27&gt;G27),1,0)*2+IF(AND(F26&lt;G26,F27&lt;G27),1,0)*IF(AND(F26=0,F27=0),0,1)+IF(H26&gt;I26,1,0)*2+IF(H26&lt;I26,1,0)*1</f>
        <v>0</v>
      </c>
      <c r="I27" s="477"/>
      <c r="J27" s="206">
        <f>W15</f>
        <v>0</v>
      </c>
      <c r="K27" s="207">
        <f>V15</f>
        <v>0</v>
      </c>
      <c r="L27" s="477">
        <f>IF(AND(J26=0,J27=0),0,1)*0+IF(AND(J26&gt;K26,J27&gt;K27),1,0)*2+IF(AND(J26&lt;K26,J27&lt;K27),1,0)*IF(AND(J26=0,J27=0),0,1)+IF(L26&gt;M26,1,0)*2+IF(L26&lt;M26,1,0)*1</f>
        <v>0</v>
      </c>
      <c r="M27" s="477"/>
      <c r="N27" s="206">
        <f>W19</f>
        <v>0</v>
      </c>
      <c r="O27" s="207">
        <f>V19</f>
        <v>0</v>
      </c>
      <c r="P27" s="477">
        <f>IF(AND(N26=0,N27=0),0,1)*0+IF(AND(N26&gt;O26,N27&gt;O27),1,0)*2+IF(AND(N26&lt;O26,N27&lt;O27),1,0)*IF(AND(N26=0,N27=0),0,1)+IF(P26&gt;Q26,1,0)*2+IF(P26&lt;Q26,1,0)*1</f>
        <v>0</v>
      </c>
      <c r="Q27" s="477"/>
      <c r="R27" s="209">
        <f>W23</f>
        <v>0</v>
      </c>
      <c r="S27" s="210">
        <f>V23</f>
        <v>0</v>
      </c>
      <c r="T27" s="477">
        <f>IF(AND(R26=0,R27=0),0,1)*0+IF(AND(R26&gt;S26,R27&gt;S27),1,0)*2+IF(AND(R26&lt;S26,R27&lt;S27),1,0)*IF(AND(R26=0,R27=0),0,1)+IF(T26&gt;U26,1,0)*2+IF(T26&lt;U26,1,0)*1</f>
        <v>0</v>
      </c>
      <c r="U27" s="477"/>
      <c r="V27" s="475"/>
      <c r="W27" s="475"/>
      <c r="X27" s="475"/>
      <c r="Y27" s="475"/>
      <c r="Z27" s="479"/>
      <c r="AA27" s="476"/>
      <c r="AB27" s="480"/>
      <c r="AC27" s="481"/>
      <c r="AD27" s="480"/>
      <c r="AE27" s="481"/>
      <c r="AF27" s="482"/>
      <c r="AG27" s="132"/>
      <c r="AH27" s="483"/>
      <c r="AI27" s="484"/>
      <c r="AJ27" s="484"/>
      <c r="AK27" s="478"/>
    </row>
    <row r="28" spans="1:37" ht="15.75" thickTop="1" x14ac:dyDescent="0.25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</row>
    <row r="29" spans="1:37" x14ac:dyDescent="0.25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</row>
    <row r="30" spans="1:37" x14ac:dyDescent="0.25">
      <c r="A30" s="132" t="s">
        <v>208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</row>
  </sheetData>
  <mergeCells count="166">
    <mergeCell ref="AK24:AK27"/>
    <mergeCell ref="D25:E25"/>
    <mergeCell ref="H25:I25"/>
    <mergeCell ref="L25:M25"/>
    <mergeCell ref="P25:Q25"/>
    <mergeCell ref="T25:U25"/>
    <mergeCell ref="Z26:Z27"/>
    <mergeCell ref="AB26:AB27"/>
    <mergeCell ref="AC26:AC27"/>
    <mergeCell ref="D27:E27"/>
    <mergeCell ref="AD24:AD27"/>
    <mergeCell ref="AE24:AE27"/>
    <mergeCell ref="AF24:AF27"/>
    <mergeCell ref="AH24:AH27"/>
    <mergeCell ref="AI24:AI27"/>
    <mergeCell ref="AJ24:AJ27"/>
    <mergeCell ref="A24:A27"/>
    <mergeCell ref="V24:Y27"/>
    <mergeCell ref="Z24:Z25"/>
    <mergeCell ref="AA24:AA27"/>
    <mergeCell ref="AB24:AB25"/>
    <mergeCell ref="AC24:AC25"/>
    <mergeCell ref="H27:I27"/>
    <mergeCell ref="L27:M27"/>
    <mergeCell ref="P27:Q27"/>
    <mergeCell ref="T27:U27"/>
    <mergeCell ref="AK20:AK23"/>
    <mergeCell ref="D21:E21"/>
    <mergeCell ref="H21:I21"/>
    <mergeCell ref="L21:M21"/>
    <mergeCell ref="P21:Q21"/>
    <mergeCell ref="X21:Y21"/>
    <mergeCell ref="Z22:Z23"/>
    <mergeCell ref="AB22:AB23"/>
    <mergeCell ref="AC22:AC23"/>
    <mergeCell ref="D23:E23"/>
    <mergeCell ref="AD20:AD23"/>
    <mergeCell ref="AE20:AE23"/>
    <mergeCell ref="AF20:AF23"/>
    <mergeCell ref="AH20:AH23"/>
    <mergeCell ref="AI20:AI23"/>
    <mergeCell ref="AJ20:AJ23"/>
    <mergeCell ref="A20:A23"/>
    <mergeCell ref="R20:U23"/>
    <mergeCell ref="Z20:Z21"/>
    <mergeCell ref="AA20:AA23"/>
    <mergeCell ref="AB20:AB21"/>
    <mergeCell ref="AC20:AC21"/>
    <mergeCell ref="H23:I23"/>
    <mergeCell ref="L23:M23"/>
    <mergeCell ref="P23:Q23"/>
    <mergeCell ref="X23:Y23"/>
    <mergeCell ref="AK16:AK19"/>
    <mergeCell ref="D17:E17"/>
    <mergeCell ref="H17:I17"/>
    <mergeCell ref="L17:M17"/>
    <mergeCell ref="T17:U17"/>
    <mergeCell ref="X17:Y17"/>
    <mergeCell ref="Z18:Z19"/>
    <mergeCell ref="AB18:AB19"/>
    <mergeCell ref="AC18:AC19"/>
    <mergeCell ref="D19:E19"/>
    <mergeCell ref="AD16:AD19"/>
    <mergeCell ref="AE16:AE19"/>
    <mergeCell ref="AF16:AF19"/>
    <mergeCell ref="AH16:AH19"/>
    <mergeCell ref="AI16:AI19"/>
    <mergeCell ref="AJ16:AJ19"/>
    <mergeCell ref="A16:A19"/>
    <mergeCell ref="N16:Q19"/>
    <mergeCell ref="Z16:Z17"/>
    <mergeCell ref="AA16:AA19"/>
    <mergeCell ref="AB16:AB17"/>
    <mergeCell ref="AC16:AC17"/>
    <mergeCell ref="H19:I19"/>
    <mergeCell ref="L19:M19"/>
    <mergeCell ref="T19:U19"/>
    <mergeCell ref="X19:Y19"/>
    <mergeCell ref="AK12:AK15"/>
    <mergeCell ref="D13:E13"/>
    <mergeCell ref="H13:I13"/>
    <mergeCell ref="P13:Q13"/>
    <mergeCell ref="T13:U13"/>
    <mergeCell ref="X13:Y13"/>
    <mergeCell ref="Z14:Z15"/>
    <mergeCell ref="AB14:AB15"/>
    <mergeCell ref="AC14:AC15"/>
    <mergeCell ref="D15:E15"/>
    <mergeCell ref="AD12:AD15"/>
    <mergeCell ref="AE12:AE15"/>
    <mergeCell ref="AF12:AF15"/>
    <mergeCell ref="AH12:AH15"/>
    <mergeCell ref="AI12:AI15"/>
    <mergeCell ref="AJ12:AJ15"/>
    <mergeCell ref="A12:A15"/>
    <mergeCell ref="J12:M15"/>
    <mergeCell ref="Z12:Z13"/>
    <mergeCell ref="AA12:AA15"/>
    <mergeCell ref="AB12:AB13"/>
    <mergeCell ref="AC12:AC13"/>
    <mergeCell ref="H15:I15"/>
    <mergeCell ref="P15:Q15"/>
    <mergeCell ref="T15:U15"/>
    <mergeCell ref="X15:Y15"/>
    <mergeCell ref="AK8:AK11"/>
    <mergeCell ref="D9:E9"/>
    <mergeCell ref="L9:M9"/>
    <mergeCell ref="P9:Q9"/>
    <mergeCell ref="T9:U9"/>
    <mergeCell ref="X9:Y9"/>
    <mergeCell ref="Z10:Z11"/>
    <mergeCell ref="AB10:AB11"/>
    <mergeCell ref="AC10:AC11"/>
    <mergeCell ref="D11:E11"/>
    <mergeCell ref="AD8:AD11"/>
    <mergeCell ref="AE8:AE11"/>
    <mergeCell ref="AF8:AF11"/>
    <mergeCell ref="AH8:AH11"/>
    <mergeCell ref="AI8:AI11"/>
    <mergeCell ref="AJ8:AJ11"/>
    <mergeCell ref="A8:A11"/>
    <mergeCell ref="F8:I11"/>
    <mergeCell ref="Z8:Z9"/>
    <mergeCell ref="AA8:AA11"/>
    <mergeCell ref="AB8:AB9"/>
    <mergeCell ref="AC8:AC9"/>
    <mergeCell ref="L11:M11"/>
    <mergeCell ref="P11:Q11"/>
    <mergeCell ref="T11:U11"/>
    <mergeCell ref="X11:Y11"/>
    <mergeCell ref="AK4:AK7"/>
    <mergeCell ref="H5:I5"/>
    <mergeCell ref="L5:M5"/>
    <mergeCell ref="P5:Q5"/>
    <mergeCell ref="T5:U5"/>
    <mergeCell ref="X5:Y5"/>
    <mergeCell ref="Z6:Z7"/>
    <mergeCell ref="AB6:AB7"/>
    <mergeCell ref="AC6:AC7"/>
    <mergeCell ref="H7:I7"/>
    <mergeCell ref="AD4:AD7"/>
    <mergeCell ref="AE4:AE7"/>
    <mergeCell ref="AF4:AF7"/>
    <mergeCell ref="AH4:AH7"/>
    <mergeCell ref="AI4:AI7"/>
    <mergeCell ref="AJ4:AJ7"/>
    <mergeCell ref="A4:A7"/>
    <mergeCell ref="B4:E7"/>
    <mergeCell ref="Z4:Z5"/>
    <mergeCell ref="AA4:AA7"/>
    <mergeCell ref="AB4:AB5"/>
    <mergeCell ref="AC4:AC5"/>
    <mergeCell ref="L7:M7"/>
    <mergeCell ref="P7:Q7"/>
    <mergeCell ref="T7:U7"/>
    <mergeCell ref="X7:Y7"/>
    <mergeCell ref="A1:AF1"/>
    <mergeCell ref="B3:E3"/>
    <mergeCell ref="F3:I3"/>
    <mergeCell ref="J3:M3"/>
    <mergeCell ref="N3:Q3"/>
    <mergeCell ref="R3:U3"/>
    <mergeCell ref="V3:Y3"/>
    <mergeCell ref="Z3:AA3"/>
    <mergeCell ref="AB3:AC3"/>
    <mergeCell ref="AD3:AE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showZeros="0" workbookViewId="0">
      <selection activeCell="Q12" sqref="Q12"/>
    </sheetView>
  </sheetViews>
  <sheetFormatPr defaultRowHeight="15" x14ac:dyDescent="0.25"/>
  <cols>
    <col min="1" max="1" width="24.5703125" customWidth="1"/>
    <col min="2" max="3" width="4.28515625" customWidth="1"/>
    <col min="4" max="4" width="4.42578125" customWidth="1"/>
    <col min="5" max="5" width="4.28515625" customWidth="1"/>
    <col min="6" max="6" width="4.42578125" customWidth="1"/>
    <col min="7" max="7" width="4.140625" customWidth="1"/>
    <col min="8" max="8" width="4.42578125" customWidth="1"/>
    <col min="9" max="9" width="4.28515625" customWidth="1"/>
    <col min="10" max="10" width="4.7109375" customWidth="1"/>
    <col min="11" max="11" width="4.28515625" customWidth="1"/>
    <col min="12" max="13" width="4.42578125" customWidth="1"/>
    <col min="14" max="14" width="4.28515625" customWidth="1"/>
    <col min="15" max="17" width="4.140625" customWidth="1"/>
    <col min="18" max="18" width="7.28515625" customWidth="1"/>
    <col min="19" max="19" width="5" customWidth="1"/>
    <col min="20" max="20" width="4.85546875" customWidth="1"/>
    <col min="21" max="21" width="8.42578125" customWidth="1"/>
    <col min="24" max="24" width="9.7109375" customWidth="1"/>
  </cols>
  <sheetData>
    <row r="1" spans="1:26" ht="41.25" customHeight="1" x14ac:dyDescent="0.25">
      <c r="A1" s="372" t="s">
        <v>37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</row>
    <row r="2" spans="1:26" ht="15.75" thickBot="1" x14ac:dyDescent="0.3"/>
    <row r="3" spans="1:26" ht="52.5" customHeight="1" thickTop="1" thickBot="1" x14ac:dyDescent="0.3">
      <c r="A3" s="1" t="s">
        <v>0</v>
      </c>
      <c r="B3" s="373">
        <v>1</v>
      </c>
      <c r="C3" s="374"/>
      <c r="D3" s="374"/>
      <c r="E3" s="375"/>
      <c r="F3" s="373">
        <v>2</v>
      </c>
      <c r="G3" s="374"/>
      <c r="H3" s="374"/>
      <c r="I3" s="375"/>
      <c r="J3" s="373">
        <v>3</v>
      </c>
      <c r="K3" s="374"/>
      <c r="L3" s="374"/>
      <c r="M3" s="375"/>
      <c r="N3" s="373">
        <v>4</v>
      </c>
      <c r="O3" s="374"/>
      <c r="P3" s="374"/>
      <c r="Q3" s="375"/>
      <c r="R3" s="125" t="s">
        <v>12</v>
      </c>
      <c r="S3" s="376" t="s">
        <v>13</v>
      </c>
      <c r="T3" s="377"/>
      <c r="U3" s="2" t="s">
        <v>4</v>
      </c>
      <c r="W3" s="43" t="s">
        <v>6</v>
      </c>
      <c r="X3" s="44" t="s">
        <v>7</v>
      </c>
      <c r="Y3" s="44" t="s">
        <v>8</v>
      </c>
      <c r="Z3" s="45" t="s">
        <v>9</v>
      </c>
    </row>
    <row r="4" spans="1:26" ht="16.5" thickTop="1" thickBot="1" x14ac:dyDescent="0.3">
      <c r="A4" s="336" t="s">
        <v>110</v>
      </c>
      <c r="B4" s="365"/>
      <c r="C4" s="366"/>
      <c r="D4" s="366"/>
      <c r="E4" s="367"/>
      <c r="F4" s="29">
        <v>13</v>
      </c>
      <c r="G4" s="30">
        <v>15</v>
      </c>
      <c r="H4" s="31"/>
      <c r="I4" s="40"/>
      <c r="J4" s="29">
        <v>15</v>
      </c>
      <c r="K4" s="32">
        <v>10</v>
      </c>
      <c r="L4" s="31"/>
      <c r="M4" s="41"/>
      <c r="N4" s="29">
        <v>15</v>
      </c>
      <c r="O4" s="32">
        <v>2</v>
      </c>
      <c r="P4" s="31"/>
      <c r="Q4" s="41"/>
      <c r="R4" s="359">
        <f>P5+L5+H5</f>
        <v>5</v>
      </c>
      <c r="S4" s="344">
        <f>J4+J5+L4+N4+N5+P4+H4+F4+F5</f>
        <v>86</v>
      </c>
      <c r="T4" s="361">
        <f>K5+K4+M4+O5+O4+Q4+I4+G4+G5</f>
        <v>56</v>
      </c>
      <c r="U4" s="363" t="s">
        <v>218</v>
      </c>
      <c r="W4" s="346">
        <f>IF(F4&gt;G4,1,0)+IF(F5&gt;G5,1,0)+IF(H4&gt;I4,1,0)+IF(J4&gt;K4,1,0)+IF(J5&gt;K5,1,0)+IF(L4&gt;M4,1,0)+IF(N4&gt;O4,1,0)+IF(N5&gt;O5,1,0)+IF(P4&gt;Q4,1,0)</f>
        <v>4</v>
      </c>
      <c r="X4" s="332">
        <f>IF(F4&lt;G4,1,0)+IF(F5&lt;G5,1,0)+IF(H4&lt;I4,1,0)+IF(J4&lt;K4,1,0)+IF(J5&lt;K5,1,0)+IF(L4&lt;M4,1,0)+IF(N4&lt;O4,1,0)+IF(N5&lt;O5,1,0)+IF(P4&lt;Q4,1,0)</f>
        <v>2</v>
      </c>
      <c r="Y4" s="332">
        <f>W4/X4</f>
        <v>2</v>
      </c>
      <c r="Z4" s="333">
        <f>S4/T4</f>
        <v>1.5357142857142858</v>
      </c>
    </row>
    <row r="5" spans="1:26" ht="15.75" thickBot="1" x14ac:dyDescent="0.3">
      <c r="A5" s="352"/>
      <c r="B5" s="368"/>
      <c r="C5" s="369"/>
      <c r="D5" s="369"/>
      <c r="E5" s="370"/>
      <c r="F5" s="33">
        <v>13</v>
      </c>
      <c r="G5" s="34">
        <v>15</v>
      </c>
      <c r="H5" s="334">
        <f>IF(AND(F4=0,F5=0),0,1)*0+IF(AND(F4&gt;G4,F5&gt;G5),1,0)*2+IF(AND(F4&lt;G4,F5&lt;G5),1,0)*IF(AND(F4=0,F5=0),0,1)+IF(H4&gt;I4,1,0)*2+IF(H4&lt;I4,1,0)*1</f>
        <v>1</v>
      </c>
      <c r="I5" s="335"/>
      <c r="J5" s="33">
        <v>15</v>
      </c>
      <c r="K5" s="34">
        <v>8</v>
      </c>
      <c r="L5" s="334">
        <f>IF(AND(J4=0,J5=0),0,1)*0+IF(AND(J4&gt;K4,J5&gt;K5),1,0)*2+IF(AND(J4&lt;K4,J5&lt;K5),1,0)*IF(AND(J4=0,J5=0),0,1)+IF(L4&gt;M4,1,0)*2+IF(L4&lt;M4,1,0)*1</f>
        <v>2</v>
      </c>
      <c r="M5" s="335"/>
      <c r="N5" s="33">
        <v>15</v>
      </c>
      <c r="O5" s="34">
        <v>6</v>
      </c>
      <c r="P5" s="334">
        <f>IF(AND(N4=0,N5=0),0,1)*0+IF(AND(N4&gt;O4,N5&gt;O5),1,0)*2+IF(AND(N4&lt;O4,N5&lt;O5),1,0)*IF(AND(N4=0,N5=0),0,1)+IF(P4&gt;Q4,1,0)*2+IF(P4&lt;Q4,1,0)*1</f>
        <v>2</v>
      </c>
      <c r="Q5" s="335"/>
      <c r="R5" s="360"/>
      <c r="S5" s="356"/>
      <c r="T5" s="362"/>
      <c r="U5" s="364"/>
      <c r="W5" s="357"/>
      <c r="X5" s="332"/>
      <c r="Y5" s="332"/>
      <c r="Z5" s="333"/>
    </row>
    <row r="6" spans="1:26" ht="16.5" thickTop="1" thickBot="1" x14ac:dyDescent="0.3">
      <c r="A6" s="336" t="s">
        <v>111</v>
      </c>
      <c r="B6" s="3">
        <f>G4</f>
        <v>15</v>
      </c>
      <c r="C6" s="4">
        <f>F4</f>
        <v>13</v>
      </c>
      <c r="D6" s="5">
        <f>I4</f>
        <v>0</v>
      </c>
      <c r="E6" s="6">
        <f>H4</f>
        <v>0</v>
      </c>
      <c r="F6" s="338"/>
      <c r="G6" s="339"/>
      <c r="H6" s="339"/>
      <c r="I6" s="340"/>
      <c r="J6" s="7">
        <v>15</v>
      </c>
      <c r="K6" s="8">
        <v>4</v>
      </c>
      <c r="L6" s="9">
        <v>11</v>
      </c>
      <c r="M6" s="127">
        <v>7</v>
      </c>
      <c r="N6" s="10">
        <v>15</v>
      </c>
      <c r="O6" s="8">
        <v>3</v>
      </c>
      <c r="P6" s="128"/>
      <c r="Q6" s="127"/>
      <c r="R6" s="359">
        <f>P7+L7+D7</f>
        <v>6</v>
      </c>
      <c r="S6" s="344">
        <f>J6+J7+L6+N6+N7+P6+D6+B6+B7</f>
        <v>93</v>
      </c>
      <c r="T6" s="361">
        <f>K7+K6+M6+O7+O6+Q6+E6+C6+C7</f>
        <v>65</v>
      </c>
      <c r="U6" s="363" t="s">
        <v>217</v>
      </c>
      <c r="W6" s="346">
        <f>IF(B6&gt;C6,1,0)+IF(B7&gt;C7,1,0)+IF(D6&gt;E6,1,0)+IF(J6&gt;K6,1,0)+IF(J7&gt;K7,1,0)+IF(L6&gt;M6,1,0)+IF(N6&gt;O6,1,0)+IF(N7&gt;O7,1,0)+IF(P6&gt;Q6,1,0)</f>
        <v>6</v>
      </c>
      <c r="X6" s="332">
        <f>IF(B6&lt;C6,1,0)+IF(B7&lt;C7,1,0)+IF(D6&lt;E6,1,0)+IF(J6&lt;K6,1,0)+IF(J7&lt;K7,1,0)+IF(L6&lt;M6,1,0)+IF(N6&lt;O6,1,0)+IF(N7&lt;O7,1,0)+IF(P6&lt;Q6,1,0)</f>
        <v>1</v>
      </c>
      <c r="Y6" s="332">
        <f t="shared" ref="Y6" si="0">W6/X6</f>
        <v>6</v>
      </c>
      <c r="Z6" s="333">
        <f t="shared" ref="Z6" si="1">S6/T6</f>
        <v>1.4307692307692308</v>
      </c>
    </row>
    <row r="7" spans="1:26" ht="15.75" thickBot="1" x14ac:dyDescent="0.3">
      <c r="A7" s="352"/>
      <c r="B7" s="11">
        <f>G5</f>
        <v>15</v>
      </c>
      <c r="C7" s="12">
        <f>F5</f>
        <v>13</v>
      </c>
      <c r="D7" s="334">
        <f>IF(AND(B6=0,B7=0),0,1)*0+IF(AND(B6&gt;C6,B7&gt;C7),1,0)*2+IF(AND(B6&lt;C6,B7&lt;C7),1,0)*IF(AND(B6=0,B7=0),0,1)+IF(D6&gt;E6,1,0)*2+IF(D6&lt;E6,1,0)*1</f>
        <v>2</v>
      </c>
      <c r="E7" s="335"/>
      <c r="F7" s="353"/>
      <c r="G7" s="354"/>
      <c r="H7" s="354"/>
      <c r="I7" s="355"/>
      <c r="J7" s="13">
        <v>7</v>
      </c>
      <c r="K7" s="14">
        <v>15</v>
      </c>
      <c r="L7" s="334">
        <f>IF(AND(J6=0,J7=0),0,1)*0+IF(AND(J6&gt;K6,J7&gt;K7),1,0)*2+IF(AND(J6&lt;K6,J7&lt;K7),1,0)*IF(AND(J6=0,J7=0),0,1)+IF(L6&gt;M6,1,0)*2+IF(L6&lt;M6,1,0)*1</f>
        <v>2</v>
      </c>
      <c r="M7" s="335"/>
      <c r="N7" s="13">
        <v>15</v>
      </c>
      <c r="O7" s="14">
        <v>10</v>
      </c>
      <c r="P7" s="334">
        <f>IF(AND(N6=0,N7=0),0,1)*0+IF(AND(N6&gt;O6,N7&gt;O7),1,0)*2+IF(AND(N6&lt;O6,N7&lt;O7),1,0)*IF(AND(N6=0,N7=0),0,1)+IF(P6&gt;Q6,1,0)*2+IF(P6&lt;Q6,1,0)*1</f>
        <v>2</v>
      </c>
      <c r="Q7" s="335"/>
      <c r="R7" s="360"/>
      <c r="S7" s="356"/>
      <c r="T7" s="362"/>
      <c r="U7" s="364"/>
      <c r="W7" s="357"/>
      <c r="X7" s="332"/>
      <c r="Y7" s="332"/>
      <c r="Z7" s="333"/>
    </row>
    <row r="8" spans="1:26" ht="16.5" thickTop="1" thickBot="1" x14ac:dyDescent="0.3">
      <c r="A8" s="336" t="s">
        <v>112</v>
      </c>
      <c r="B8" s="7">
        <f>K4</f>
        <v>10</v>
      </c>
      <c r="C8" s="15">
        <f>J4</f>
        <v>15</v>
      </c>
      <c r="D8" s="16">
        <f>M4</f>
        <v>0</v>
      </c>
      <c r="E8" s="129">
        <f>L4</f>
        <v>0</v>
      </c>
      <c r="F8" s="17">
        <f>K6</f>
        <v>4</v>
      </c>
      <c r="G8" s="18">
        <f>J6</f>
        <v>15</v>
      </c>
      <c r="H8" s="19">
        <f>M6</f>
        <v>7</v>
      </c>
      <c r="I8" s="130">
        <f>L6</f>
        <v>11</v>
      </c>
      <c r="J8" s="338"/>
      <c r="K8" s="339"/>
      <c r="L8" s="339"/>
      <c r="M8" s="340"/>
      <c r="N8" s="10">
        <v>11</v>
      </c>
      <c r="O8" s="8">
        <v>15</v>
      </c>
      <c r="P8" s="9"/>
      <c r="Q8" s="127"/>
      <c r="R8" s="359">
        <f>P9+H9+D9</f>
        <v>3</v>
      </c>
      <c r="S8" s="344">
        <f>H8+F8+F9+D8+B8+B9+N8+N9+P8</f>
        <v>63</v>
      </c>
      <c r="T8" s="361">
        <f>I8+G8+G9+E8+C8+C9+O9+O8+Q8</f>
        <v>93</v>
      </c>
      <c r="U8" s="363" t="s">
        <v>220</v>
      </c>
      <c r="W8" s="346">
        <f>IF(B8&gt;C8,1,0)+IF(B9&gt;C9,1,0)+IF(D8&gt;E8,1,0)+IF(F8&gt;G8,1,0)+IF(F9&gt;G9,1,0)+IF(H8&gt;I8,1,0)+IF(N8&gt;O8,1,0)+IF(N9&gt;O9,1,0)+IF(P8&gt;Q8,1,0)</f>
        <v>1</v>
      </c>
      <c r="X8" s="332">
        <f>IF(B8&lt;C8,1,0)+IF(B9&lt;C9,1,0)+IF(D8&lt;E8,1,0)+IF(F8&lt;G8,1,0)+IF(F9&lt;G9,1,0)+IF(H8&lt;I8,1,0)+IF(N8&lt;O8,1,0)+IF(N9&lt;O9,1,0)+IF(P8&lt;Q8,1,0)</f>
        <v>6</v>
      </c>
      <c r="Y8" s="332">
        <f t="shared" ref="Y8" si="2">W8/X8</f>
        <v>0.16666666666666666</v>
      </c>
      <c r="Z8" s="333">
        <f t="shared" ref="Z8" si="3">S8/T8</f>
        <v>0.67741935483870963</v>
      </c>
    </row>
    <row r="9" spans="1:26" ht="15.75" thickBot="1" x14ac:dyDescent="0.3">
      <c r="A9" s="352"/>
      <c r="B9" s="20">
        <f>K5</f>
        <v>8</v>
      </c>
      <c r="C9" s="21">
        <f>J5</f>
        <v>15</v>
      </c>
      <c r="D9" s="334">
        <f>IF(AND(B8=0,B9=0),0,1)*0+IF(AND(B8&gt;C8,B9&gt;C9),1,0)*2+IF(AND(B8&lt;C8,B9&lt;C9),1,0)*IF(AND(B8=0,B9=0),0,1)+IF(D8&gt;E8,1,0)*2+IF(D8&lt;E8,1,0)*1</f>
        <v>1</v>
      </c>
      <c r="E9" s="335"/>
      <c r="F9" s="22">
        <f>K7</f>
        <v>15</v>
      </c>
      <c r="G9" s="23">
        <f>J7</f>
        <v>7</v>
      </c>
      <c r="H9" s="334">
        <f>IF(AND(F8=0,F9=0),0,1)*0+IF(AND(F8&gt;G8,F9&gt;G9),1,0)*2+IF(AND(F8&lt;G8,F9&lt;G9),1,0)*IF(AND(F8=0,F9=0),0,1)+IF(H8&gt;I8,1,0)*2+IF(H8&lt;I8,1,0)*1</f>
        <v>1</v>
      </c>
      <c r="I9" s="335"/>
      <c r="J9" s="353"/>
      <c r="K9" s="354"/>
      <c r="L9" s="354"/>
      <c r="M9" s="355"/>
      <c r="N9" s="13">
        <v>8</v>
      </c>
      <c r="O9" s="14">
        <v>15</v>
      </c>
      <c r="P9" s="334">
        <f>IF(AND(N8=0,N9=0),0,1)*0+IF(AND(N8&gt;O8,N9&gt;O9),1,0)*2+IF(AND(N8&lt;O8,N9&lt;O9),1,0)*IF(AND(N8=0,N9=0),0,1)+IF(P8&gt;Q8,1,0)*2+IF(P8&lt;Q8,1,0)*1</f>
        <v>1</v>
      </c>
      <c r="Q9" s="335"/>
      <c r="R9" s="360"/>
      <c r="S9" s="356"/>
      <c r="T9" s="362"/>
      <c r="U9" s="364"/>
      <c r="W9" s="357"/>
      <c r="X9" s="332"/>
      <c r="Y9" s="332"/>
      <c r="Z9" s="333"/>
    </row>
    <row r="10" spans="1:26" ht="16.5" thickTop="1" thickBot="1" x14ac:dyDescent="0.3">
      <c r="A10" s="336" t="s">
        <v>113</v>
      </c>
      <c r="B10" s="7">
        <f>O4</f>
        <v>2</v>
      </c>
      <c r="C10" s="15">
        <f>N4</f>
        <v>15</v>
      </c>
      <c r="D10" s="16">
        <f>Q4</f>
        <v>0</v>
      </c>
      <c r="E10" s="129">
        <f>P4</f>
        <v>0</v>
      </c>
      <c r="F10" s="17">
        <f>O6</f>
        <v>3</v>
      </c>
      <c r="G10" s="18">
        <f>N6</f>
        <v>15</v>
      </c>
      <c r="H10" s="19">
        <f>Q6</f>
        <v>0</v>
      </c>
      <c r="I10" s="130">
        <f>P6</f>
        <v>0</v>
      </c>
      <c r="J10" s="10">
        <f>O8</f>
        <v>15</v>
      </c>
      <c r="K10" s="8">
        <f>N8</f>
        <v>11</v>
      </c>
      <c r="L10" s="9">
        <f>Q8</f>
        <v>0</v>
      </c>
      <c r="M10" s="127">
        <f>P8</f>
        <v>0</v>
      </c>
      <c r="N10" s="338"/>
      <c r="O10" s="339"/>
      <c r="P10" s="339"/>
      <c r="Q10" s="340"/>
      <c r="R10" s="359">
        <f>H11+D11+L11</f>
        <v>4</v>
      </c>
      <c r="S10" s="344">
        <f>J10+J11+L10+B10+B11+D10+F10+F11+H10</f>
        <v>51</v>
      </c>
      <c r="T10" s="361">
        <f>K11+K10+M10+C11+C10+E10+I10+G10+G11</f>
        <v>79</v>
      </c>
      <c r="U10" s="363" t="s">
        <v>219</v>
      </c>
      <c r="W10" s="346">
        <f>IF(B10&gt;C10,1,0)+IF(B11&gt;C11,1,0)+IF(D10&gt;E10,1,0)+IF(F10&gt;G10,1,0)+IF(F11&gt;G11,1,0)+IF(H10&gt;I10,1,0)+IF(J10&gt;K10,1,0)+IF(J11&gt;K11,1,0)+IF(L10&gt;M10,1,0)</f>
        <v>2</v>
      </c>
      <c r="X10" s="332">
        <f>IF(B10&lt;C10,1,0)+IF(B11&lt;C11,1,0)+IF(D10&lt;E10,1,0)+IF(F10&lt;G10,1,0)+IF(F11&lt;G11,1,0)+IF(H10&lt;I10,1,0)+IF(J10&lt;K10,1,0)+IF(J11&lt;K11,1,0)+IF(L10&lt;M10,1,0)</f>
        <v>4</v>
      </c>
      <c r="Y10" s="332">
        <f t="shared" ref="Y10" si="4">W10/X10</f>
        <v>0.5</v>
      </c>
      <c r="Z10" s="333">
        <f t="shared" ref="Z10" si="5">S10/T10</f>
        <v>0.64556962025316456</v>
      </c>
    </row>
    <row r="11" spans="1:26" ht="15.75" thickBot="1" x14ac:dyDescent="0.3">
      <c r="A11" s="337"/>
      <c r="B11" s="24">
        <f>O5</f>
        <v>6</v>
      </c>
      <c r="C11" s="25">
        <f>N5</f>
        <v>15</v>
      </c>
      <c r="D11" s="350">
        <f>IF(AND(B10=0,B11=0),0,1)*0+IF(AND(B10&gt;C10,B11&gt;C11),1,0)*2+IF(AND(B10&lt;C10,B11&lt;C11),1,0)*IF(AND(B10=0,B11=0),0,1)+IF(D10&gt;E10,1,0)*2+IF(D10&lt;E10,1,0)*1</f>
        <v>1</v>
      </c>
      <c r="E11" s="351"/>
      <c r="F11" s="26">
        <f>O7</f>
        <v>10</v>
      </c>
      <c r="G11" s="27">
        <f>N7</f>
        <v>15</v>
      </c>
      <c r="H11" s="350">
        <f>IF(AND(F10=0,F11=0),0,1)*0+IF(AND(F10&gt;G10,F11&gt;G11),1,0)*2+IF(AND(F10&lt;G10,F11&lt;G11),1,0)*IF(AND(F10=0,F11=0),0,1)+IF(H10&gt;I10,1,0)*2+IF(H10&lt;I10,1,0)*1</f>
        <v>1</v>
      </c>
      <c r="I11" s="351"/>
      <c r="J11" s="28">
        <f>O9</f>
        <v>15</v>
      </c>
      <c r="K11" s="26">
        <f>N9</f>
        <v>8</v>
      </c>
      <c r="L11" s="350">
        <f>IF(AND(J10=0,J11=0),0,1)*0+IF(AND(J10&gt;K10,J11&gt;K11),1,0)*2+IF(AND(J10&lt;K10,J11&lt;K11),1,0)*IF(AND(J10=0,J11=0),0,1)+IF(L10&gt;M10,1,0)*2+IF(L10&lt;M10,1,0)*1</f>
        <v>2</v>
      </c>
      <c r="M11" s="351"/>
      <c r="N11" s="341"/>
      <c r="O11" s="342"/>
      <c r="P11" s="342"/>
      <c r="Q11" s="343"/>
      <c r="R11" s="378"/>
      <c r="S11" s="345"/>
      <c r="T11" s="379"/>
      <c r="U11" s="380"/>
      <c r="W11" s="347"/>
      <c r="X11" s="348"/>
      <c r="Y11" s="348"/>
      <c r="Z11" s="349"/>
    </row>
    <row r="12" spans="1:26" ht="15.75" thickTop="1" x14ac:dyDescent="0.25"/>
    <row r="14" spans="1:26" x14ac:dyDescent="0.25">
      <c r="A14" t="s">
        <v>5</v>
      </c>
    </row>
  </sheetData>
  <mergeCells count="58">
    <mergeCell ref="A1:X1"/>
    <mergeCell ref="B3:E3"/>
    <mergeCell ref="F3:I3"/>
    <mergeCell ref="J3:M3"/>
    <mergeCell ref="N3:Q3"/>
    <mergeCell ref="S3:T3"/>
    <mergeCell ref="A4:A5"/>
    <mergeCell ref="B4:E5"/>
    <mergeCell ref="R4:R5"/>
    <mergeCell ref="S4:S5"/>
    <mergeCell ref="T4:T5"/>
    <mergeCell ref="W4:W5"/>
    <mergeCell ref="X4:X5"/>
    <mergeCell ref="Y4:Y5"/>
    <mergeCell ref="Z4:Z5"/>
    <mergeCell ref="H5:I5"/>
    <mergeCell ref="L5:M5"/>
    <mergeCell ref="P5:Q5"/>
    <mergeCell ref="U4:U5"/>
    <mergeCell ref="A6:A7"/>
    <mergeCell ref="F6:I7"/>
    <mergeCell ref="R6:R7"/>
    <mergeCell ref="S6:S7"/>
    <mergeCell ref="T6:T7"/>
    <mergeCell ref="W6:W7"/>
    <mergeCell ref="X6:X7"/>
    <mergeCell ref="Y6:Y7"/>
    <mergeCell ref="Z6:Z7"/>
    <mergeCell ref="D7:E7"/>
    <mergeCell ref="L7:M7"/>
    <mergeCell ref="P7:Q7"/>
    <mergeCell ref="U6:U7"/>
    <mergeCell ref="A8:A9"/>
    <mergeCell ref="J8:M9"/>
    <mergeCell ref="R8:R9"/>
    <mergeCell ref="S8:S9"/>
    <mergeCell ref="T8:T9"/>
    <mergeCell ref="W8:W9"/>
    <mergeCell ref="X8:X9"/>
    <mergeCell ref="Y8:Y9"/>
    <mergeCell ref="Z8:Z9"/>
    <mergeCell ref="D9:E9"/>
    <mergeCell ref="H9:I9"/>
    <mergeCell ref="P9:Q9"/>
    <mergeCell ref="U8:U9"/>
    <mergeCell ref="A10:A11"/>
    <mergeCell ref="N10:Q11"/>
    <mergeCell ref="R10:R11"/>
    <mergeCell ref="S10:S11"/>
    <mergeCell ref="T10:T11"/>
    <mergeCell ref="W10:W11"/>
    <mergeCell ref="X10:X11"/>
    <mergeCell ref="Y10:Y11"/>
    <mergeCell ref="Z10:Z11"/>
    <mergeCell ref="D11:E11"/>
    <mergeCell ref="H11:I11"/>
    <mergeCell ref="L11:M11"/>
    <mergeCell ref="U10:U1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selection activeCell="R13" sqref="R13"/>
    </sheetView>
  </sheetViews>
  <sheetFormatPr defaultRowHeight="15" x14ac:dyDescent="0.25"/>
  <cols>
    <col min="1" max="1" width="22.42578125" customWidth="1"/>
    <col min="2" max="4" width="4.28515625" customWidth="1"/>
    <col min="5" max="5" width="4.5703125" customWidth="1"/>
    <col min="6" max="6" width="4.85546875" customWidth="1"/>
    <col min="7" max="7" width="4.28515625" customWidth="1"/>
    <col min="8" max="8" width="4.42578125" customWidth="1"/>
    <col min="9" max="9" width="4.5703125" customWidth="1"/>
    <col min="10" max="11" width="4.42578125" customWidth="1"/>
    <col min="12" max="12" width="4.5703125" customWidth="1"/>
    <col min="13" max="13" width="4.42578125" customWidth="1"/>
    <col min="14" max="14" width="4.5703125" customWidth="1"/>
    <col min="15" max="15" width="4.28515625" customWidth="1"/>
    <col min="16" max="16" width="4" customWidth="1"/>
    <col min="17" max="17" width="4.5703125" customWidth="1"/>
    <col min="18" max="18" width="7.5703125" customWidth="1"/>
    <col min="19" max="19" width="5" customWidth="1"/>
    <col min="20" max="20" width="5.42578125" customWidth="1"/>
    <col min="21" max="21" width="8.28515625" customWidth="1"/>
    <col min="24" max="24" width="10.140625" customWidth="1"/>
  </cols>
  <sheetData>
    <row r="1" spans="1:26" ht="42.75" customHeight="1" x14ac:dyDescent="0.25">
      <c r="A1" s="372" t="s">
        <v>38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</row>
    <row r="2" spans="1:26" ht="15.75" thickBot="1" x14ac:dyDescent="0.3"/>
    <row r="3" spans="1:26" ht="50.25" customHeight="1" thickTop="1" thickBot="1" x14ac:dyDescent="0.3">
      <c r="A3" s="1" t="s">
        <v>0</v>
      </c>
      <c r="B3" s="373">
        <v>1</v>
      </c>
      <c r="C3" s="374"/>
      <c r="D3" s="374"/>
      <c r="E3" s="375"/>
      <c r="F3" s="373">
        <v>2</v>
      </c>
      <c r="G3" s="374"/>
      <c r="H3" s="374"/>
      <c r="I3" s="375"/>
      <c r="J3" s="373">
        <v>3</v>
      </c>
      <c r="K3" s="374"/>
      <c r="L3" s="374"/>
      <c r="M3" s="375"/>
      <c r="N3" s="373">
        <v>4</v>
      </c>
      <c r="O3" s="374"/>
      <c r="P3" s="374"/>
      <c r="Q3" s="375"/>
      <c r="R3" s="125" t="s">
        <v>12</v>
      </c>
      <c r="S3" s="376" t="s">
        <v>13</v>
      </c>
      <c r="T3" s="377"/>
      <c r="U3" s="2" t="s">
        <v>4</v>
      </c>
      <c r="W3" s="43" t="s">
        <v>6</v>
      </c>
      <c r="X3" s="44" t="s">
        <v>7</v>
      </c>
      <c r="Y3" s="44" t="s">
        <v>8</v>
      </c>
      <c r="Z3" s="45" t="s">
        <v>9</v>
      </c>
    </row>
    <row r="4" spans="1:26" ht="16.5" thickTop="1" thickBot="1" x14ac:dyDescent="0.3">
      <c r="A4" s="336" t="s">
        <v>106</v>
      </c>
      <c r="B4" s="365"/>
      <c r="C4" s="366"/>
      <c r="D4" s="366"/>
      <c r="E4" s="367"/>
      <c r="F4" s="29">
        <v>15</v>
      </c>
      <c r="G4" s="30">
        <v>11</v>
      </c>
      <c r="H4" s="31"/>
      <c r="I4" s="40"/>
      <c r="J4" s="29">
        <v>15</v>
      </c>
      <c r="K4" s="32">
        <v>10</v>
      </c>
      <c r="L4" s="31"/>
      <c r="M4" s="41"/>
      <c r="N4" s="29">
        <v>15</v>
      </c>
      <c r="O4" s="32">
        <v>0</v>
      </c>
      <c r="P4" s="31"/>
      <c r="Q4" s="41"/>
      <c r="R4" s="359">
        <f>P5+L5+H5</f>
        <v>6</v>
      </c>
      <c r="S4" s="344">
        <f>J4+J5+L4+N4+N5+P4+H4+F4+F5</f>
        <v>90</v>
      </c>
      <c r="T4" s="361">
        <f>K5+K4+M4+O5+O4+Q4+I4+G4+G5</f>
        <v>40</v>
      </c>
      <c r="U4" s="363" t="s">
        <v>217</v>
      </c>
      <c r="W4" s="346">
        <f>IF(F4&gt;G4,1,0)+IF(F5&gt;G5,1,0)+IF(H4&gt;I4,1,0)+IF(J4&gt;K4,1,0)+IF(J5&gt;K5,1,0)+IF(L4&gt;M4,1,0)+IF(N4&gt;O4,1,0)+IF(N5&gt;O5,1,0)+IF(P4&gt;Q4,1,0)</f>
        <v>6</v>
      </c>
      <c r="X4" s="332">
        <f>IF(F4&lt;G4,1,0)+IF(F5&lt;G5,1,0)+IF(H4&lt;I4,1,0)+IF(J4&lt;K4,1,0)+IF(J5&lt;K5,1,0)+IF(L4&lt;M4,1,0)+IF(N4&lt;O4,1,0)+IF(N5&lt;O5,1,0)+IF(P4&lt;Q4,1,0)</f>
        <v>0</v>
      </c>
      <c r="Y4" s="332" t="e">
        <f>W4/X4</f>
        <v>#DIV/0!</v>
      </c>
      <c r="Z4" s="333">
        <f>S4/T4</f>
        <v>2.25</v>
      </c>
    </row>
    <row r="5" spans="1:26" ht="15.75" thickBot="1" x14ac:dyDescent="0.3">
      <c r="A5" s="352"/>
      <c r="B5" s="368"/>
      <c r="C5" s="369"/>
      <c r="D5" s="369"/>
      <c r="E5" s="370"/>
      <c r="F5" s="33">
        <v>15</v>
      </c>
      <c r="G5" s="34">
        <v>8</v>
      </c>
      <c r="H5" s="371">
        <f>IF(AND(F4=0,F5=0),0,1)*0+IF(AND(F4&gt;G4,F5&gt;G5),1,0)*2+IF(AND(F4&lt;G4,F5&lt;G5),1,0)*IF(AND(F4=0,F5=0),0,1)+IF(H4&gt;I4,1,0)*2+IF(H4&lt;I4,1,0)*1</f>
        <v>2</v>
      </c>
      <c r="I5" s="371"/>
      <c r="J5" s="33">
        <v>15</v>
      </c>
      <c r="K5" s="34">
        <v>11</v>
      </c>
      <c r="L5" s="371">
        <f>IF(AND(J4=0,J5=0),0,1)*0+IF(AND(J4&gt;K4,J5&gt;K5),1,0)*2+IF(AND(J4&lt;K4,J5&lt;K5),1,0)*IF(AND(J4=0,J5=0),0,1)+IF(L4&gt;M4,1,0)*2+IF(L4&lt;M4,1,0)*1</f>
        <v>2</v>
      </c>
      <c r="M5" s="371"/>
      <c r="N5" s="33">
        <v>15</v>
      </c>
      <c r="O5" s="34">
        <v>0</v>
      </c>
      <c r="P5" s="334">
        <f>IF(AND(N4=0,N5=0),0,1)*0+IF(AND(N4&gt;O4,N5&gt;O5),1,0)*2+IF(AND(N4&lt;O4,N5&lt;O5),1,0)*IF(AND(N4=0,N5=0),0,1)+IF(P4&gt;Q4,1,0)*2+IF(P4&lt;Q4,1,0)*1</f>
        <v>2</v>
      </c>
      <c r="Q5" s="335"/>
      <c r="R5" s="360"/>
      <c r="S5" s="356"/>
      <c r="T5" s="362"/>
      <c r="U5" s="364"/>
      <c r="W5" s="357"/>
      <c r="X5" s="332"/>
      <c r="Y5" s="332"/>
      <c r="Z5" s="333"/>
    </row>
    <row r="6" spans="1:26" ht="16.5" thickTop="1" thickBot="1" x14ac:dyDescent="0.3">
      <c r="A6" s="336" t="s">
        <v>107</v>
      </c>
      <c r="B6" s="3">
        <f>G4</f>
        <v>11</v>
      </c>
      <c r="C6" s="4">
        <f>F4</f>
        <v>15</v>
      </c>
      <c r="D6" s="5"/>
      <c r="E6" s="6"/>
      <c r="F6" s="358"/>
      <c r="G6" s="358"/>
      <c r="H6" s="358"/>
      <c r="I6" s="358"/>
      <c r="J6" s="7">
        <v>13</v>
      </c>
      <c r="K6" s="8">
        <v>15</v>
      </c>
      <c r="L6" s="9"/>
      <c r="M6" s="127"/>
      <c r="N6" s="10">
        <v>15</v>
      </c>
      <c r="O6" s="8">
        <v>0</v>
      </c>
      <c r="P6" s="128"/>
      <c r="Q6" s="127"/>
      <c r="R6" s="359">
        <f>P7+L7+D7</f>
        <v>4</v>
      </c>
      <c r="S6" s="344">
        <f>J6+J7+L6+N6+N7+P6+D6+B6+B7</f>
        <v>71</v>
      </c>
      <c r="T6" s="361">
        <f>K7+K6+M6+O7+O6+Q6+E6+C6+C7</f>
        <v>60</v>
      </c>
      <c r="U6" s="363" t="s">
        <v>219</v>
      </c>
      <c r="W6" s="346">
        <f>IF(B6&gt;C6,1,0)+IF(B7&gt;C7,1,0)+IF(D6&gt;E6,1,0)+IF(J6&gt;K6,1,0)+IF(J7&gt;K7,1,0)+IF(L6&gt;M6,1,0)+IF(N6&gt;O6,1,0)+IF(N7&gt;O7,1,0)+IF(P6&gt;Q6,1,0)</f>
        <v>2</v>
      </c>
      <c r="X6" s="332">
        <f>IF(B6&lt;C6,1,0)+IF(B7&lt;C7,1,0)+IF(D6&lt;E6,1,0)+IF(J6&lt;K6,1,0)+IF(J7&lt;K7,1,0)+IF(L6&lt;M6,1,0)+IF(N6&lt;O6,1,0)+IF(N7&lt;O7,1,0)+IF(P6&lt;Q6,1,0)</f>
        <v>4</v>
      </c>
      <c r="Y6" s="332">
        <f t="shared" ref="Y6" si="0">W6/X6</f>
        <v>0.5</v>
      </c>
      <c r="Z6" s="333">
        <f t="shared" ref="Z6" si="1">S6/T6</f>
        <v>1.1833333333333333</v>
      </c>
    </row>
    <row r="7" spans="1:26" ht="16.5" thickTop="1" thickBot="1" x14ac:dyDescent="0.3">
      <c r="A7" s="352"/>
      <c r="B7" s="11">
        <f>G5</f>
        <v>8</v>
      </c>
      <c r="C7" s="12">
        <f>F5</f>
        <v>15</v>
      </c>
      <c r="D7" s="334">
        <f>IF(AND(B6=0,B7=0),0,1)*0+IF(AND(B6&gt;C6,B7&gt;C7),1,0)*2+IF(AND(B6&lt;C6,B7&lt;C7),1,0)*IF(AND(B6=0,B7=0),0,1)+IF(D6&gt;E6,1,0)*2+IF(D6&lt;E6,1,0)*1</f>
        <v>1</v>
      </c>
      <c r="E7" s="335"/>
      <c r="F7" s="358"/>
      <c r="G7" s="358"/>
      <c r="H7" s="358"/>
      <c r="I7" s="358"/>
      <c r="J7" s="13">
        <v>9</v>
      </c>
      <c r="K7" s="14">
        <v>15</v>
      </c>
      <c r="L7" s="371">
        <f>IF(AND(J6=0,J7=0),0,1)*0+IF(AND(J6&gt;K6,J7&gt;K7),1,0)*2+IF(AND(J6&lt;K6,J7&lt;K7),1,0)*IF(AND(J6=0,J7=0),0,1)+IF(L6&gt;M6,1,0)*2+IF(L6&lt;M6,1,0)*1</f>
        <v>1</v>
      </c>
      <c r="M7" s="371"/>
      <c r="N7" s="13">
        <v>15</v>
      </c>
      <c r="O7" s="14">
        <v>0</v>
      </c>
      <c r="P7" s="334">
        <f>IF(AND(N6=0,N7=0),0,1)*0+IF(AND(N6&gt;O6,N7&gt;O7),1,0)*2+IF(AND(N6&lt;O6,N7&lt;O7),1,0)*IF(AND(N6=0,N7=0),0,1)+IF(P6&gt;Q6,1,0)*2+IF(P6&lt;Q6,1,0)*1</f>
        <v>2</v>
      </c>
      <c r="Q7" s="335"/>
      <c r="R7" s="360"/>
      <c r="S7" s="356"/>
      <c r="T7" s="362"/>
      <c r="U7" s="364"/>
      <c r="W7" s="357"/>
      <c r="X7" s="332"/>
      <c r="Y7" s="332"/>
      <c r="Z7" s="333"/>
    </row>
    <row r="8" spans="1:26" ht="16.5" thickTop="1" thickBot="1" x14ac:dyDescent="0.3">
      <c r="A8" s="336" t="s">
        <v>108</v>
      </c>
      <c r="B8" s="7">
        <f>K4</f>
        <v>10</v>
      </c>
      <c r="C8" s="15">
        <f>J4</f>
        <v>15</v>
      </c>
      <c r="D8" s="16"/>
      <c r="E8" s="129"/>
      <c r="F8" s="17">
        <f>K6</f>
        <v>15</v>
      </c>
      <c r="G8" s="18">
        <f>J6</f>
        <v>13</v>
      </c>
      <c r="H8" s="19"/>
      <c r="I8" s="130"/>
      <c r="J8" s="338"/>
      <c r="K8" s="339"/>
      <c r="L8" s="339"/>
      <c r="M8" s="340"/>
      <c r="N8" s="10">
        <v>15</v>
      </c>
      <c r="O8" s="8">
        <v>0</v>
      </c>
      <c r="P8" s="9"/>
      <c r="Q8" s="127"/>
      <c r="R8" s="359">
        <f>P9+H9+D9</f>
        <v>5</v>
      </c>
      <c r="S8" s="344">
        <f>H8+F8+F9+D8+B8+B9+N8+N9+P8</f>
        <v>81</v>
      </c>
      <c r="T8" s="361">
        <f>I8+G8+G9+E8+C8+C9+O9+O8+Q8</f>
        <v>52</v>
      </c>
      <c r="U8" s="363" t="s">
        <v>218</v>
      </c>
      <c r="W8" s="346">
        <f>IF(B8&gt;C8,1,0)+IF(B9&gt;C9,1,0)+IF(D8&gt;E8,1,0)+IF(F8&gt;G8,1,0)+IF(F9&gt;G9,1,0)+IF(H8&gt;I8,1,0)+IF(N8&gt;O8,1,0)+IF(N9&gt;O9,1,0)+IF(P8&gt;Q8,1,0)</f>
        <v>4</v>
      </c>
      <c r="X8" s="332">
        <f>IF(B8&lt;C8,1,0)+IF(B9&lt;C9,1,0)+IF(D8&lt;E8,1,0)+IF(F8&lt;G8,1,0)+IF(F9&lt;G9,1,0)+IF(H8&lt;I8,1,0)+IF(N8&lt;O8,1,0)+IF(N9&lt;O9,1,0)+IF(P8&lt;Q8,1,0)</f>
        <v>2</v>
      </c>
      <c r="Y8" s="332">
        <f t="shared" ref="Y8" si="2">W8/X8</f>
        <v>2</v>
      </c>
      <c r="Z8" s="333">
        <f t="shared" ref="Z8" si="3">S8/T8</f>
        <v>1.5576923076923077</v>
      </c>
    </row>
    <row r="9" spans="1:26" ht="15.75" thickBot="1" x14ac:dyDescent="0.3">
      <c r="A9" s="352"/>
      <c r="B9" s="20">
        <f>K5</f>
        <v>11</v>
      </c>
      <c r="C9" s="21">
        <f>J5</f>
        <v>15</v>
      </c>
      <c r="D9" s="334">
        <f>IF(AND(B8=0,B9=0),0,1)*0+IF(AND(B8&gt;C8,B9&gt;C9),1,0)*2+IF(AND(B8&lt;C8,B9&lt;C9),1,0)*IF(AND(B8=0,B9=0),0,1)+IF(D8&gt;E8,1,0)*2+IF(D8&lt;E8,1,0)*1</f>
        <v>1</v>
      </c>
      <c r="E9" s="335"/>
      <c r="F9" s="22">
        <f>K7</f>
        <v>15</v>
      </c>
      <c r="G9" s="23">
        <f>J7</f>
        <v>9</v>
      </c>
      <c r="H9" s="334">
        <f>IF(AND(F8=0,F9=0),0,1)*0+IF(AND(F8&gt;G8,F9&gt;G9),1,0)*2+IF(AND(F8&lt;G8,F9&lt;G9),1,0)*IF(AND(F8=0,F9=0),0,1)+IF(H8&gt;I8,1,0)*2+IF(H8&lt;I8,1,0)*1</f>
        <v>2</v>
      </c>
      <c r="I9" s="335"/>
      <c r="J9" s="353"/>
      <c r="K9" s="354"/>
      <c r="L9" s="354"/>
      <c r="M9" s="355"/>
      <c r="N9" s="13">
        <v>15</v>
      </c>
      <c r="O9" s="14">
        <v>0</v>
      </c>
      <c r="P9" s="334">
        <f>IF(AND(N8=0,N9=0),0,1)*0+IF(AND(N8&gt;O8,N9&gt;O9),1,0)*2+IF(AND(N8&lt;O8,N9&lt;O9),1,0)*IF(AND(N8=0,N9=0),0,1)+IF(P8&gt;Q8,1,0)*2+IF(P8&lt;Q8,1,0)*1</f>
        <v>2</v>
      </c>
      <c r="Q9" s="335"/>
      <c r="R9" s="360"/>
      <c r="S9" s="356"/>
      <c r="T9" s="362"/>
      <c r="U9" s="364"/>
      <c r="W9" s="357"/>
      <c r="X9" s="332"/>
      <c r="Y9" s="332"/>
      <c r="Z9" s="333"/>
    </row>
    <row r="10" spans="1:26" ht="16.5" thickTop="1" thickBot="1" x14ac:dyDescent="0.3">
      <c r="A10" s="336" t="s">
        <v>109</v>
      </c>
      <c r="B10" s="7">
        <f>O4</f>
        <v>0</v>
      </c>
      <c r="C10" s="15">
        <f>N4</f>
        <v>15</v>
      </c>
      <c r="D10" s="16"/>
      <c r="E10" s="129"/>
      <c r="F10" s="17">
        <f>O6</f>
        <v>0</v>
      </c>
      <c r="G10" s="18">
        <f>N6</f>
        <v>15</v>
      </c>
      <c r="H10" s="19"/>
      <c r="I10" s="130"/>
      <c r="J10" s="10">
        <f>O8</f>
        <v>0</v>
      </c>
      <c r="K10" s="8">
        <f>N8</f>
        <v>15</v>
      </c>
      <c r="L10" s="9"/>
      <c r="M10" s="127"/>
      <c r="N10" s="338"/>
      <c r="O10" s="339"/>
      <c r="P10" s="339"/>
      <c r="Q10" s="340"/>
      <c r="R10" s="487">
        <f>H11+D11+L11</f>
        <v>0</v>
      </c>
      <c r="S10" s="489">
        <f>J10+J11+L10+B10+B11+D10+F10+F11+H10</f>
        <v>0</v>
      </c>
      <c r="T10" s="361">
        <f>K11+K10+M10+C11+C10+E10+I10+G10+G11</f>
        <v>90</v>
      </c>
      <c r="U10" s="485"/>
      <c r="W10" s="346">
        <f>IF(B10&gt;C10,1,0)+IF(B11&gt;C11,1,0)+IF(D10&gt;E10,1,0)+IF(F10&gt;G10,1,0)+IF(F11&gt;G11,1,0)+IF(H10&gt;I10,1,0)+IF(J10&gt;K10,1,0)+IF(J11&gt;K11,1,0)+IF(L10&gt;M10,1,0)</f>
        <v>0</v>
      </c>
      <c r="X10" s="332">
        <f>IF(B10&lt;C10,1,0)+IF(B11&lt;C11,1,0)+IF(D10&lt;E10,1,0)+IF(F10&lt;G10,1,0)+IF(F11&lt;G11,1,0)+IF(H10&lt;I10,1,0)+IF(J10&lt;K10,1,0)+IF(J11&lt;K11,1,0)+IF(L10&lt;M10,1,0)</f>
        <v>6</v>
      </c>
      <c r="Y10" s="332">
        <f t="shared" ref="Y10" si="4">W10/X10</f>
        <v>0</v>
      </c>
      <c r="Z10" s="333">
        <f t="shared" ref="Z10" si="5">S10/T10</f>
        <v>0</v>
      </c>
    </row>
    <row r="11" spans="1:26" ht="15.75" thickBot="1" x14ac:dyDescent="0.3">
      <c r="A11" s="337"/>
      <c r="B11" s="24">
        <f>O5</f>
        <v>0</v>
      </c>
      <c r="C11" s="25">
        <f>N5</f>
        <v>15</v>
      </c>
      <c r="D11" s="350">
        <f>IF(AND(B10=0,B11=0),0,1)*0+IF(AND(B10&gt;C10,B11&gt;C11),1,0)*2+IF(AND(B10&lt;C10,B11&lt;C11),1,0)*IF(AND(B10=0,B11=0),0,1)+IF(D10&gt;E10,1,0)*2+IF(D10&lt;E10,1,0)*1</f>
        <v>0</v>
      </c>
      <c r="E11" s="351"/>
      <c r="F11" s="26">
        <f>O7</f>
        <v>0</v>
      </c>
      <c r="G11" s="27">
        <f>N7</f>
        <v>15</v>
      </c>
      <c r="H11" s="350">
        <f>IF(AND(F10=0,F11=0),0,1)*0+IF(AND(F10&gt;G10,F11&gt;G11),1,0)*2+IF(AND(F10&lt;G10,F11&lt;G11),1,0)*IF(AND(F10=0,F11=0),0,1)+IF(H10&gt;I10,1,0)*2+IF(H10&lt;I10,1,0)*1</f>
        <v>0</v>
      </c>
      <c r="I11" s="351"/>
      <c r="J11" s="28">
        <f>O9</f>
        <v>0</v>
      </c>
      <c r="K11" s="26">
        <f>N9</f>
        <v>15</v>
      </c>
      <c r="L11" s="350">
        <f>IF(AND(J10=0,J11=0),0,1)*0+IF(AND(J10&gt;K10,J11&gt;K11),1,0)*2+IF(AND(J10&lt;K10,J11&lt;K11),1,0)*IF(AND(J10=0,J11=0),0,1)+IF(L10&gt;M10,1,0)*2+IF(L10&lt;M10,1,0)*1</f>
        <v>0</v>
      </c>
      <c r="M11" s="351"/>
      <c r="N11" s="341"/>
      <c r="O11" s="342"/>
      <c r="P11" s="342"/>
      <c r="Q11" s="343"/>
      <c r="R11" s="488"/>
      <c r="S11" s="490"/>
      <c r="T11" s="379"/>
      <c r="U11" s="486"/>
      <c r="W11" s="347"/>
      <c r="X11" s="348"/>
      <c r="Y11" s="348"/>
      <c r="Z11" s="349"/>
    </row>
    <row r="12" spans="1:26" ht="15.75" thickTop="1" x14ac:dyDescent="0.25"/>
    <row r="14" spans="1:26" x14ac:dyDescent="0.25">
      <c r="A14" t="s">
        <v>5</v>
      </c>
    </row>
  </sheetData>
  <mergeCells count="58">
    <mergeCell ref="A1:X1"/>
    <mergeCell ref="B3:E3"/>
    <mergeCell ref="F3:I3"/>
    <mergeCell ref="J3:M3"/>
    <mergeCell ref="N3:Q3"/>
    <mergeCell ref="S3:T3"/>
    <mergeCell ref="A4:A5"/>
    <mergeCell ref="B4:E5"/>
    <mergeCell ref="R4:R5"/>
    <mergeCell ref="S4:S5"/>
    <mergeCell ref="T4:T5"/>
    <mergeCell ref="W4:W5"/>
    <mergeCell ref="X4:X5"/>
    <mergeCell ref="Y4:Y5"/>
    <mergeCell ref="Z4:Z5"/>
    <mergeCell ref="H5:I5"/>
    <mergeCell ref="L5:M5"/>
    <mergeCell ref="P5:Q5"/>
    <mergeCell ref="U4:U5"/>
    <mergeCell ref="A6:A7"/>
    <mergeCell ref="F6:I7"/>
    <mergeCell ref="R6:R7"/>
    <mergeCell ref="S6:S7"/>
    <mergeCell ref="T6:T7"/>
    <mergeCell ref="W6:W7"/>
    <mergeCell ref="X6:X7"/>
    <mergeCell ref="Y6:Y7"/>
    <mergeCell ref="Z6:Z7"/>
    <mergeCell ref="D7:E7"/>
    <mergeCell ref="L7:M7"/>
    <mergeCell ref="P7:Q7"/>
    <mergeCell ref="U6:U7"/>
    <mergeCell ref="A8:A9"/>
    <mergeCell ref="J8:M9"/>
    <mergeCell ref="R8:R9"/>
    <mergeCell ref="S8:S9"/>
    <mergeCell ref="T8:T9"/>
    <mergeCell ref="W8:W9"/>
    <mergeCell ref="X8:X9"/>
    <mergeCell ref="Y8:Y9"/>
    <mergeCell ref="Z8:Z9"/>
    <mergeCell ref="D9:E9"/>
    <mergeCell ref="H9:I9"/>
    <mergeCell ref="P9:Q9"/>
    <mergeCell ref="U8:U9"/>
    <mergeCell ref="A10:A11"/>
    <mergeCell ref="N10:Q11"/>
    <mergeCell ref="R10:R11"/>
    <mergeCell ref="S10:S11"/>
    <mergeCell ref="T10:T11"/>
    <mergeCell ref="W10:W11"/>
    <mergeCell ref="X10:X11"/>
    <mergeCell ref="Y10:Y11"/>
    <mergeCell ref="Z10:Z11"/>
    <mergeCell ref="D11:E11"/>
    <mergeCell ref="H11:I11"/>
    <mergeCell ref="L11:M11"/>
    <mergeCell ref="U10:U1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showZeros="0" workbookViewId="0">
      <selection activeCell="S14" sqref="S14"/>
    </sheetView>
  </sheetViews>
  <sheetFormatPr defaultRowHeight="15" x14ac:dyDescent="0.25"/>
  <cols>
    <col min="1" max="1" width="22.7109375" customWidth="1"/>
    <col min="2" max="2" width="4.85546875" customWidth="1"/>
    <col min="3" max="3" width="4.5703125" customWidth="1"/>
    <col min="4" max="4" width="4.28515625" customWidth="1"/>
    <col min="5" max="5" width="4.140625" customWidth="1"/>
    <col min="6" max="6" width="4.42578125" customWidth="1"/>
    <col min="7" max="7" width="4.140625" customWidth="1"/>
    <col min="8" max="8" width="3.5703125" customWidth="1"/>
    <col min="9" max="9" width="3.85546875" customWidth="1"/>
    <col min="10" max="10" width="4.28515625" customWidth="1"/>
    <col min="11" max="12" width="4.140625" customWidth="1"/>
    <col min="13" max="13" width="4" customWidth="1"/>
    <col min="14" max="14" width="4.28515625" customWidth="1"/>
    <col min="15" max="15" width="4.140625" customWidth="1"/>
    <col min="16" max="16" width="4.5703125" customWidth="1"/>
    <col min="17" max="17" width="4.28515625" customWidth="1"/>
    <col min="18" max="18" width="7.140625" customWidth="1"/>
    <col min="19" max="19" width="4.85546875" customWidth="1"/>
    <col min="20" max="20" width="5.42578125" customWidth="1"/>
    <col min="21" max="21" width="7.7109375" customWidth="1"/>
    <col min="22" max="22" width="16" customWidth="1"/>
    <col min="24" max="24" width="9.85546875" customWidth="1"/>
  </cols>
  <sheetData>
    <row r="1" spans="1:26" ht="39.75" customHeight="1" x14ac:dyDescent="0.25">
      <c r="A1" s="372" t="s">
        <v>39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</row>
    <row r="2" spans="1:26" ht="15.75" thickBot="1" x14ac:dyDescent="0.3"/>
    <row r="3" spans="1:26" ht="49.5" customHeight="1" thickTop="1" thickBot="1" x14ac:dyDescent="0.3">
      <c r="A3" s="1" t="s">
        <v>0</v>
      </c>
      <c r="B3" s="373">
        <v>1</v>
      </c>
      <c r="C3" s="374"/>
      <c r="D3" s="374"/>
      <c r="E3" s="375"/>
      <c r="F3" s="373">
        <v>2</v>
      </c>
      <c r="G3" s="374"/>
      <c r="H3" s="374"/>
      <c r="I3" s="375"/>
      <c r="J3" s="373">
        <v>3</v>
      </c>
      <c r="K3" s="374"/>
      <c r="L3" s="374"/>
      <c r="M3" s="375"/>
      <c r="N3" s="373">
        <v>4</v>
      </c>
      <c r="O3" s="374"/>
      <c r="P3" s="374"/>
      <c r="Q3" s="375"/>
      <c r="R3" s="125" t="s">
        <v>12</v>
      </c>
      <c r="S3" s="376" t="s">
        <v>13</v>
      </c>
      <c r="T3" s="377"/>
      <c r="U3" s="2" t="s">
        <v>4</v>
      </c>
      <c r="W3" s="43" t="s">
        <v>6</v>
      </c>
      <c r="X3" s="44" t="s">
        <v>7</v>
      </c>
      <c r="Y3" s="44" t="s">
        <v>8</v>
      </c>
      <c r="Z3" s="45" t="s">
        <v>9</v>
      </c>
    </row>
    <row r="4" spans="1:26" ht="16.5" thickTop="1" thickBot="1" x14ac:dyDescent="0.3">
      <c r="A4" s="336" t="s">
        <v>102</v>
      </c>
      <c r="B4" s="365"/>
      <c r="C4" s="366"/>
      <c r="D4" s="366"/>
      <c r="E4" s="367"/>
      <c r="F4" s="236">
        <v>15</v>
      </c>
      <c r="G4" s="237">
        <v>13</v>
      </c>
      <c r="H4" s="238">
        <v>8</v>
      </c>
      <c r="I4" s="239">
        <v>11</v>
      </c>
      <c r="J4" s="236">
        <v>15</v>
      </c>
      <c r="K4" s="240">
        <v>0</v>
      </c>
      <c r="L4" s="238"/>
      <c r="M4" s="241"/>
      <c r="N4" s="236">
        <v>9</v>
      </c>
      <c r="O4" s="240">
        <v>15</v>
      </c>
      <c r="P4" s="31"/>
      <c r="Q4" s="41"/>
      <c r="R4" s="359">
        <f>P5+L5+H5</f>
        <v>4</v>
      </c>
      <c r="S4" s="344">
        <f>J4+J5+L4+N4+N5+P4+H4+F4+F5</f>
        <v>80</v>
      </c>
      <c r="T4" s="361">
        <f>K5+K4+M4+O5+O4+Q4+I4+G4+G5</f>
        <v>69</v>
      </c>
      <c r="U4" s="363" t="s">
        <v>219</v>
      </c>
      <c r="W4" s="346">
        <f>IF(F4&gt;G4,1,0)+IF(F5&gt;G5,1,0)+IF(H4&gt;I4,1,0)+IF(J4&gt;K4,1,0)+IF(J5&gt;K5,1,0)+IF(L4&gt;M4,1,0)+IF(N4&gt;O4,1,0)+IF(N5&gt;O5,1,0)+IF(P4&gt;Q4,1,0)</f>
        <v>3</v>
      </c>
      <c r="X4" s="332">
        <f>IF(F4&lt;G4,1,0)+IF(F5&lt;G5,1,0)+IF(H4&lt;I4,1,0)+IF(J4&lt;K4,1,0)+IF(J5&lt;K5,1,0)+IF(L4&lt;M4,1,0)+IF(N4&lt;O4,1,0)+IF(N5&lt;O5,1,0)+IF(P4&lt;Q4,1,0)</f>
        <v>4</v>
      </c>
      <c r="Y4" s="332">
        <f>W4/X4</f>
        <v>0.75</v>
      </c>
      <c r="Z4" s="333">
        <f>S4/T4</f>
        <v>1.1594202898550725</v>
      </c>
    </row>
    <row r="5" spans="1:26" ht="15.75" thickBot="1" x14ac:dyDescent="0.3">
      <c r="A5" s="352"/>
      <c r="B5" s="368"/>
      <c r="C5" s="369"/>
      <c r="D5" s="369"/>
      <c r="E5" s="370"/>
      <c r="F5" s="242">
        <v>12</v>
      </c>
      <c r="G5" s="243">
        <v>15</v>
      </c>
      <c r="H5" s="438">
        <f>IF(AND(F4=0,F5=0),0,1)*0+IF(AND(F4&gt;G4,F5&gt;G5),1,0)*2+IF(AND(F4&lt;G4,F5&lt;G5),1,0)*IF(AND(F4=0,F5=0),0,1)+IF(H4&gt;I4,1,0)*2+IF(H4&lt;I4,1,0)*1</f>
        <v>1</v>
      </c>
      <c r="I5" s="438"/>
      <c r="J5" s="242">
        <v>15</v>
      </c>
      <c r="K5" s="243">
        <v>0</v>
      </c>
      <c r="L5" s="438">
        <f>IF(AND(J4=0,J5=0),0,1)*0+IF(AND(J4&gt;K4,J5&gt;K5),1,0)*2+IF(AND(J4&lt;K4,J5&lt;K5),1,0)*IF(AND(J4=0,J5=0),0,1)+IF(L4&gt;M4,1,0)*2+IF(L4&lt;M4,1,0)*1</f>
        <v>2</v>
      </c>
      <c r="M5" s="438"/>
      <c r="N5" s="242">
        <v>6</v>
      </c>
      <c r="O5" s="243">
        <v>15</v>
      </c>
      <c r="P5" s="334">
        <f>IF(AND(N4=0,N5=0),0,1)*0+IF(AND(N4&gt;O4,N5&gt;O5),1,0)*2+IF(AND(N4&lt;O4,N5&lt;O5),1,0)*IF(AND(N4=0,N5=0),0,1)+IF(P4&gt;Q4,1,0)*2+IF(P4&lt;Q4,1,0)*1</f>
        <v>1</v>
      </c>
      <c r="Q5" s="335"/>
      <c r="R5" s="360"/>
      <c r="S5" s="356"/>
      <c r="T5" s="362"/>
      <c r="U5" s="364"/>
      <c r="W5" s="357"/>
      <c r="X5" s="332"/>
      <c r="Y5" s="332"/>
      <c r="Z5" s="333"/>
    </row>
    <row r="6" spans="1:26" ht="16.5" thickTop="1" thickBot="1" x14ac:dyDescent="0.3">
      <c r="A6" s="336" t="s">
        <v>103</v>
      </c>
      <c r="B6" s="3">
        <f>G4</f>
        <v>13</v>
      </c>
      <c r="C6" s="4">
        <f>F4</f>
        <v>15</v>
      </c>
      <c r="D6" s="5">
        <f>I4</f>
        <v>11</v>
      </c>
      <c r="E6" s="6">
        <f>H4</f>
        <v>8</v>
      </c>
      <c r="F6" s="439"/>
      <c r="G6" s="439"/>
      <c r="H6" s="439"/>
      <c r="I6" s="439"/>
      <c r="J6" s="244">
        <v>15</v>
      </c>
      <c r="K6" s="245">
        <v>0</v>
      </c>
      <c r="L6" s="246"/>
      <c r="M6" s="247"/>
      <c r="N6" s="248">
        <v>8</v>
      </c>
      <c r="O6" s="245">
        <v>15</v>
      </c>
      <c r="P6" s="128"/>
      <c r="Q6" s="127"/>
      <c r="R6" s="359">
        <f>P7+L7+D7</f>
        <v>5</v>
      </c>
      <c r="S6" s="344">
        <f>J6+J7+L6+N6+N7+P6+D6+B6+B7</f>
        <v>87</v>
      </c>
      <c r="T6" s="361">
        <f>K7+K6+M6+O7+O6+Q6+E6+C6+C7</f>
        <v>65</v>
      </c>
      <c r="U6" s="363" t="s">
        <v>218</v>
      </c>
      <c r="W6" s="346">
        <f>IF(B6&gt;C6,1,0)+IF(B7&gt;C7,1,0)+IF(D6&gt;E6,1,0)+IF(J6&gt;K6,1,0)+IF(J7&gt;K7,1,0)+IF(L6&gt;M6,1,0)+IF(N6&gt;O6,1,0)+IF(N7&gt;O7,1,0)+IF(P6&gt;Q6,1,0)</f>
        <v>4</v>
      </c>
      <c r="X6" s="332">
        <f>IF(B6&lt;C6,1,0)+IF(B7&lt;C7,1,0)+IF(D6&lt;E6,1,0)+IF(J6&lt;K6,1,0)+IF(J7&lt;K7,1,0)+IF(L6&lt;M6,1,0)+IF(N6&lt;O6,1,0)+IF(N7&lt;O7,1,0)+IF(P6&lt;Q6,1,0)</f>
        <v>3</v>
      </c>
      <c r="Y6" s="332">
        <f t="shared" ref="Y6" si="0">W6/X6</f>
        <v>1.3333333333333333</v>
      </c>
      <c r="Z6" s="333">
        <f t="shared" ref="Z6" si="1">S6/T6</f>
        <v>1.3384615384615384</v>
      </c>
    </row>
    <row r="7" spans="1:26" ht="16.5" thickTop="1" thickBot="1" x14ac:dyDescent="0.3">
      <c r="A7" s="352"/>
      <c r="B7" s="11">
        <f>G5</f>
        <v>15</v>
      </c>
      <c r="C7" s="12">
        <f>F5</f>
        <v>12</v>
      </c>
      <c r="D7" s="334">
        <f>IF(AND(B6=0,B7=0),0,1)*0+IF(AND(B6&gt;C6,B7&gt;C7),1,0)*2+IF(AND(B6&lt;C6,B7&lt;C7),1,0)*IF(AND(B6=0,B7=0),0,1)+IF(D6&gt;E6,1,0)*2+IF(D6&lt;E6,1,0)*1</f>
        <v>2</v>
      </c>
      <c r="E7" s="335"/>
      <c r="F7" s="439"/>
      <c r="G7" s="439"/>
      <c r="H7" s="439"/>
      <c r="I7" s="439"/>
      <c r="J7" s="250">
        <v>15</v>
      </c>
      <c r="K7" s="251">
        <v>0</v>
      </c>
      <c r="L7" s="438">
        <f>IF(AND(J6=0,J7=0),0,1)*0+IF(AND(J6&gt;K6,J7&gt;K7),1,0)*2+IF(AND(J6&lt;K6,J7&lt;K7),1,0)*IF(AND(J6=0,J7=0),0,1)+IF(L6&gt;M6,1,0)*2+IF(L6&lt;M6,1,0)*1</f>
        <v>2</v>
      </c>
      <c r="M7" s="438"/>
      <c r="N7" s="250">
        <v>10</v>
      </c>
      <c r="O7" s="251">
        <v>15</v>
      </c>
      <c r="P7" s="334">
        <f>IF(AND(N6=0,N7=0),0,1)*0+IF(AND(N6&gt;O6,N7&gt;O7),1,0)*2+IF(AND(N6&lt;O6,N7&lt;O7),1,0)*IF(AND(N6=0,N7=0),0,1)+IF(P6&gt;Q6,1,0)*2+IF(P6&lt;Q6,1,0)*1</f>
        <v>1</v>
      </c>
      <c r="Q7" s="335"/>
      <c r="R7" s="360"/>
      <c r="S7" s="356"/>
      <c r="T7" s="362"/>
      <c r="U7" s="364"/>
      <c r="W7" s="357"/>
      <c r="X7" s="332"/>
      <c r="Y7" s="332"/>
      <c r="Z7" s="333"/>
    </row>
    <row r="8" spans="1:26" ht="16.5" thickTop="1" thickBot="1" x14ac:dyDescent="0.3">
      <c r="A8" s="336" t="s">
        <v>104</v>
      </c>
      <c r="B8" s="7">
        <f>K4</f>
        <v>0</v>
      </c>
      <c r="C8" s="15">
        <f>J4</f>
        <v>15</v>
      </c>
      <c r="D8" s="16">
        <f>M4</f>
        <v>0</v>
      </c>
      <c r="E8" s="129">
        <f>L4</f>
        <v>0</v>
      </c>
      <c r="F8" s="17">
        <f>K6</f>
        <v>0</v>
      </c>
      <c r="G8" s="18">
        <f>J6</f>
        <v>15</v>
      </c>
      <c r="H8" s="19">
        <f>M6</f>
        <v>0</v>
      </c>
      <c r="I8" s="130">
        <f>L6</f>
        <v>0</v>
      </c>
      <c r="J8" s="338"/>
      <c r="K8" s="339"/>
      <c r="L8" s="339"/>
      <c r="M8" s="340"/>
      <c r="N8" s="10">
        <v>0</v>
      </c>
      <c r="O8" s="8">
        <v>15</v>
      </c>
      <c r="P8" s="9"/>
      <c r="Q8" s="127"/>
      <c r="R8" s="359">
        <f>P9+H9+D9</f>
        <v>0</v>
      </c>
      <c r="S8" s="344">
        <f>H8+F8+F9+D8+B8+B9+N8+N9+P8</f>
        <v>0</v>
      </c>
      <c r="T8" s="361">
        <f>I8+G8+G9+E8+C8+C9+O9+O8+Q8</f>
        <v>90</v>
      </c>
      <c r="U8" s="363"/>
      <c r="W8" s="346">
        <f>IF(B8&gt;C8,1,0)+IF(B9&gt;C9,1,0)+IF(D8&gt;E8,1,0)+IF(F8&gt;G8,1,0)+IF(F9&gt;G9,1,0)+IF(H8&gt;I8,1,0)+IF(N8&gt;O8,1,0)+IF(N9&gt;O9,1,0)+IF(P8&gt;Q8,1,0)</f>
        <v>0</v>
      </c>
      <c r="X8" s="332">
        <f>IF(B8&lt;C8,1,0)+IF(B9&lt;C9,1,0)+IF(D8&lt;E8,1,0)+IF(F8&lt;G8,1,0)+IF(F9&lt;G9,1,0)+IF(H8&lt;I8,1,0)+IF(N8&lt;O8,1,0)+IF(N9&lt;O9,1,0)+IF(P8&lt;Q8,1,0)</f>
        <v>6</v>
      </c>
      <c r="Y8" s="332">
        <f t="shared" ref="Y8" si="2">W8/X8</f>
        <v>0</v>
      </c>
      <c r="Z8" s="333">
        <f t="shared" ref="Z8" si="3">S8/T8</f>
        <v>0</v>
      </c>
    </row>
    <row r="9" spans="1:26" ht="15.75" thickBot="1" x14ac:dyDescent="0.3">
      <c r="A9" s="352"/>
      <c r="B9" s="20">
        <f>K5</f>
        <v>0</v>
      </c>
      <c r="C9" s="21">
        <f>J5</f>
        <v>15</v>
      </c>
      <c r="D9" s="334">
        <f>IF(AND(B8=0,B9=0),0,1)*0+IF(AND(B8&gt;C8,B9&gt;C9),1,0)*2+IF(AND(B8&lt;C8,B9&lt;C9),1,0)*IF(AND(B8=0,B9=0),0,1)+IF(D8&gt;E8,1,0)*2+IF(D8&lt;E8,1,0)*1</f>
        <v>0</v>
      </c>
      <c r="E9" s="335"/>
      <c r="F9" s="22">
        <f>K7</f>
        <v>0</v>
      </c>
      <c r="G9" s="23">
        <f>J7</f>
        <v>15</v>
      </c>
      <c r="H9" s="334">
        <f>IF(AND(F8=0,F9=0),0,1)*0+IF(AND(F8&gt;G8,F9&gt;G9),1,0)*2+IF(AND(F8&lt;G8,F9&lt;G9),1,0)*IF(AND(F8=0,F9=0),0,1)+IF(H8&gt;I8,1,0)*2+IF(H8&lt;I8,1,0)*1</f>
        <v>0</v>
      </c>
      <c r="I9" s="335"/>
      <c r="J9" s="353"/>
      <c r="K9" s="354"/>
      <c r="L9" s="354"/>
      <c r="M9" s="355"/>
      <c r="N9" s="13">
        <v>0</v>
      </c>
      <c r="O9" s="14">
        <v>15</v>
      </c>
      <c r="P9" s="334">
        <f>IF(AND(N8=0,N9=0),0,1)*0+IF(AND(N8&gt;O8,N9&gt;O9),1,0)*2+IF(AND(N8&lt;O8,N9&lt;O9),1,0)*IF(AND(N8=0,N9=0),0,1)+IF(P8&gt;Q8,1,0)*2+IF(P8&lt;Q8,1,0)*1</f>
        <v>0</v>
      </c>
      <c r="Q9" s="335"/>
      <c r="R9" s="360"/>
      <c r="S9" s="356"/>
      <c r="T9" s="362"/>
      <c r="U9" s="364"/>
      <c r="W9" s="357"/>
      <c r="X9" s="332"/>
      <c r="Y9" s="332"/>
      <c r="Z9" s="333"/>
    </row>
    <row r="10" spans="1:26" ht="16.5" thickTop="1" thickBot="1" x14ac:dyDescent="0.3">
      <c r="A10" s="336" t="s">
        <v>105</v>
      </c>
      <c r="B10" s="7">
        <f>O4</f>
        <v>15</v>
      </c>
      <c r="C10" s="15">
        <f>N4</f>
        <v>9</v>
      </c>
      <c r="D10" s="16">
        <f>Q4</f>
        <v>0</v>
      </c>
      <c r="E10" s="129">
        <f>P4</f>
        <v>0</v>
      </c>
      <c r="F10" s="17">
        <f>O6</f>
        <v>15</v>
      </c>
      <c r="G10" s="18">
        <f>N6</f>
        <v>8</v>
      </c>
      <c r="H10" s="19">
        <f>Q6</f>
        <v>0</v>
      </c>
      <c r="I10" s="130">
        <f>P6</f>
        <v>0</v>
      </c>
      <c r="J10" s="10">
        <f>O8</f>
        <v>15</v>
      </c>
      <c r="K10" s="8">
        <f>N8</f>
        <v>0</v>
      </c>
      <c r="L10" s="9">
        <f>Q8</f>
        <v>0</v>
      </c>
      <c r="M10" s="127">
        <f>P8</f>
        <v>0</v>
      </c>
      <c r="N10" s="338"/>
      <c r="O10" s="339"/>
      <c r="P10" s="339"/>
      <c r="Q10" s="340"/>
      <c r="R10" s="359">
        <f>H11+D11+L11</f>
        <v>6</v>
      </c>
      <c r="S10" s="344">
        <f>J10+J11+L10+B10+B11+D10+F10+F11+H10</f>
        <v>90</v>
      </c>
      <c r="T10" s="361">
        <f>K11+K10+M10+C11+C10+E10+I10+G10+G11</f>
        <v>33</v>
      </c>
      <c r="U10" s="363" t="s">
        <v>217</v>
      </c>
      <c r="W10" s="346">
        <f>IF(B10&gt;C10,1,0)+IF(B11&gt;C11,1,0)+IF(D10&gt;E10,1,0)+IF(F10&gt;G10,1,0)+IF(F11&gt;G11,1,0)+IF(H10&gt;I10,1,0)+IF(J10&gt;K10,1,0)+IF(J11&gt;K11,1,0)+IF(L10&gt;M10,1,0)</f>
        <v>6</v>
      </c>
      <c r="X10" s="332">
        <f>IF(B10&lt;C10,1,0)+IF(B11&lt;C11,1,0)+IF(D10&lt;E10,1,0)+IF(F10&lt;G10,1,0)+IF(F11&lt;G11,1,0)+IF(H10&lt;I10,1,0)+IF(J10&lt;K10,1,0)+IF(J11&lt;K11,1,0)+IF(L10&lt;M10,1,0)</f>
        <v>0</v>
      </c>
      <c r="Y10" s="332" t="e">
        <f t="shared" ref="Y10" si="4">W10/X10</f>
        <v>#DIV/0!</v>
      </c>
      <c r="Z10" s="333">
        <f t="shared" ref="Z10" si="5">S10/T10</f>
        <v>2.7272727272727271</v>
      </c>
    </row>
    <row r="11" spans="1:26" ht="15.75" thickBot="1" x14ac:dyDescent="0.3">
      <c r="A11" s="337"/>
      <c r="B11" s="24">
        <f>O5</f>
        <v>15</v>
      </c>
      <c r="C11" s="25">
        <f>N5</f>
        <v>6</v>
      </c>
      <c r="D11" s="350">
        <f>IF(AND(B10=0,B11=0),0,1)*0+IF(AND(B10&gt;C10,B11&gt;C11),1,0)*2+IF(AND(B10&lt;C10,B11&lt;C11),1,0)*IF(AND(B10=0,B11=0),0,1)+IF(D10&gt;E10,1,0)*2+IF(D10&lt;E10,1,0)*1</f>
        <v>2</v>
      </c>
      <c r="E11" s="351"/>
      <c r="F11" s="26">
        <f>O7</f>
        <v>15</v>
      </c>
      <c r="G11" s="27">
        <f>N7</f>
        <v>10</v>
      </c>
      <c r="H11" s="350">
        <f>IF(AND(F10=0,F11=0),0,1)*0+IF(AND(F10&gt;G10,F11&gt;G11),1,0)*2+IF(AND(F10&lt;G10,F11&lt;G11),1,0)*IF(AND(F10=0,F11=0),0,1)+IF(H10&gt;I10,1,0)*2+IF(H10&lt;I10,1,0)*1</f>
        <v>2</v>
      </c>
      <c r="I11" s="351"/>
      <c r="J11" s="28">
        <f>O9</f>
        <v>15</v>
      </c>
      <c r="K11" s="26">
        <f>N9</f>
        <v>0</v>
      </c>
      <c r="L11" s="350">
        <f>IF(AND(J10=0,J11=0),0,1)*0+IF(AND(J10&gt;K10,J11&gt;K11),1,0)*2+IF(AND(J10&lt;K10,J11&lt;K11),1,0)*IF(AND(J10=0,J11=0),0,1)+IF(L10&gt;M10,1,0)*2+IF(L10&lt;M10,1,0)*1</f>
        <v>2</v>
      </c>
      <c r="M11" s="351"/>
      <c r="N11" s="341"/>
      <c r="O11" s="342"/>
      <c r="P11" s="342"/>
      <c r="Q11" s="343"/>
      <c r="R11" s="378"/>
      <c r="S11" s="345"/>
      <c r="T11" s="379"/>
      <c r="U11" s="380"/>
      <c r="W11" s="347"/>
      <c r="X11" s="348"/>
      <c r="Y11" s="348"/>
      <c r="Z11" s="349"/>
    </row>
    <row r="12" spans="1:26" ht="15.75" thickTop="1" x14ac:dyDescent="0.25"/>
    <row r="14" spans="1:26" x14ac:dyDescent="0.25">
      <c r="A14" t="s">
        <v>5</v>
      </c>
    </row>
  </sheetData>
  <mergeCells count="58">
    <mergeCell ref="A1:X1"/>
    <mergeCell ref="B3:E3"/>
    <mergeCell ref="F3:I3"/>
    <mergeCell ref="J3:M3"/>
    <mergeCell ref="N3:Q3"/>
    <mergeCell ref="S3:T3"/>
    <mergeCell ref="A4:A5"/>
    <mergeCell ref="B4:E5"/>
    <mergeCell ref="R4:R5"/>
    <mergeCell ref="S4:S5"/>
    <mergeCell ref="T4:T5"/>
    <mergeCell ref="W4:W5"/>
    <mergeCell ref="X4:X5"/>
    <mergeCell ref="Y4:Y5"/>
    <mergeCell ref="Z4:Z5"/>
    <mergeCell ref="H5:I5"/>
    <mergeCell ref="L5:M5"/>
    <mergeCell ref="P5:Q5"/>
    <mergeCell ref="U4:U5"/>
    <mergeCell ref="A6:A7"/>
    <mergeCell ref="F6:I7"/>
    <mergeCell ref="R6:R7"/>
    <mergeCell ref="S6:S7"/>
    <mergeCell ref="T6:T7"/>
    <mergeCell ref="W6:W7"/>
    <mergeCell ref="X6:X7"/>
    <mergeCell ref="Y6:Y7"/>
    <mergeCell ref="Z6:Z7"/>
    <mergeCell ref="D7:E7"/>
    <mergeCell ref="L7:M7"/>
    <mergeCell ref="P7:Q7"/>
    <mergeCell ref="U6:U7"/>
    <mergeCell ref="A8:A9"/>
    <mergeCell ref="J8:M9"/>
    <mergeCell ref="R8:R9"/>
    <mergeCell ref="S8:S9"/>
    <mergeCell ref="T8:T9"/>
    <mergeCell ref="W8:W9"/>
    <mergeCell ref="X8:X9"/>
    <mergeCell ref="Y8:Y9"/>
    <mergeCell ref="Z8:Z9"/>
    <mergeCell ref="D9:E9"/>
    <mergeCell ref="H9:I9"/>
    <mergeCell ref="P9:Q9"/>
    <mergeCell ref="U8:U9"/>
    <mergeCell ref="A10:A11"/>
    <mergeCell ref="N10:Q11"/>
    <mergeCell ref="R10:R11"/>
    <mergeCell ref="S10:S11"/>
    <mergeCell ref="T10:T11"/>
    <mergeCell ref="W10:W11"/>
    <mergeCell ref="X10:X11"/>
    <mergeCell ref="Y10:Y11"/>
    <mergeCell ref="Z10:Z11"/>
    <mergeCell ref="D11:E11"/>
    <mergeCell ref="H11:I11"/>
    <mergeCell ref="L11:M11"/>
    <mergeCell ref="U10:U1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showZeros="0" workbookViewId="0">
      <selection activeCell="R14" sqref="R14"/>
    </sheetView>
  </sheetViews>
  <sheetFormatPr defaultRowHeight="15" x14ac:dyDescent="0.25"/>
  <cols>
    <col min="1" max="1" width="22" customWidth="1"/>
    <col min="2" max="2" width="4.5703125" customWidth="1"/>
    <col min="3" max="3" width="4.7109375" customWidth="1"/>
    <col min="4" max="4" width="4.5703125" customWidth="1"/>
    <col min="5" max="5" width="4.28515625" customWidth="1"/>
    <col min="6" max="6" width="4.5703125" customWidth="1"/>
    <col min="7" max="9" width="4.28515625" customWidth="1"/>
    <col min="10" max="10" width="4.5703125" customWidth="1"/>
    <col min="11" max="11" width="4.140625" customWidth="1"/>
    <col min="12" max="12" width="4.28515625" customWidth="1"/>
    <col min="13" max="13" width="4.42578125" customWidth="1"/>
    <col min="14" max="14" width="4.7109375" customWidth="1"/>
    <col min="15" max="15" width="4" customWidth="1"/>
    <col min="16" max="17" width="4.140625" customWidth="1"/>
    <col min="18" max="18" width="6.85546875" customWidth="1"/>
    <col min="19" max="19" width="5.140625" customWidth="1"/>
    <col min="20" max="20" width="4.7109375" customWidth="1"/>
    <col min="21" max="21" width="8.28515625" customWidth="1"/>
    <col min="24" max="24" width="9.85546875" customWidth="1"/>
  </cols>
  <sheetData>
    <row r="1" spans="1:26" ht="44.25" customHeight="1" x14ac:dyDescent="0.25">
      <c r="A1" s="372" t="s">
        <v>40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</row>
    <row r="2" spans="1:26" ht="15.75" thickBot="1" x14ac:dyDescent="0.3"/>
    <row r="3" spans="1:26" ht="55.5" customHeight="1" thickTop="1" thickBot="1" x14ac:dyDescent="0.3">
      <c r="A3" s="1" t="s">
        <v>0</v>
      </c>
      <c r="B3" s="373">
        <v>1</v>
      </c>
      <c r="C3" s="374"/>
      <c r="D3" s="374"/>
      <c r="E3" s="375"/>
      <c r="F3" s="373">
        <v>2</v>
      </c>
      <c r="G3" s="374"/>
      <c r="H3" s="374"/>
      <c r="I3" s="375"/>
      <c r="J3" s="373">
        <v>3</v>
      </c>
      <c r="K3" s="374"/>
      <c r="L3" s="374"/>
      <c r="M3" s="375"/>
      <c r="N3" s="373">
        <v>4</v>
      </c>
      <c r="O3" s="374"/>
      <c r="P3" s="374"/>
      <c r="Q3" s="375"/>
      <c r="R3" s="125" t="s">
        <v>12</v>
      </c>
      <c r="S3" s="376" t="s">
        <v>13</v>
      </c>
      <c r="T3" s="377"/>
      <c r="U3" s="2" t="s">
        <v>4</v>
      </c>
      <c r="W3" s="43" t="s">
        <v>6</v>
      </c>
      <c r="X3" s="44" t="s">
        <v>7</v>
      </c>
      <c r="Y3" s="44" t="s">
        <v>8</v>
      </c>
      <c r="Z3" s="45" t="s">
        <v>9</v>
      </c>
    </row>
    <row r="4" spans="1:26" ht="16.5" thickTop="1" thickBot="1" x14ac:dyDescent="0.3">
      <c r="A4" s="336" t="s">
        <v>98</v>
      </c>
      <c r="B4" s="365"/>
      <c r="C4" s="366"/>
      <c r="D4" s="366"/>
      <c r="E4" s="367"/>
      <c r="F4" s="236">
        <v>15</v>
      </c>
      <c r="G4" s="237">
        <v>13</v>
      </c>
      <c r="H4" s="238"/>
      <c r="I4" s="239"/>
      <c r="J4" s="236">
        <v>15</v>
      </c>
      <c r="K4" s="240">
        <v>13</v>
      </c>
      <c r="L4" s="238"/>
      <c r="M4" s="241"/>
      <c r="N4" s="236">
        <v>12</v>
      </c>
      <c r="O4" s="240">
        <v>15</v>
      </c>
      <c r="P4" s="238"/>
      <c r="Q4" s="241"/>
      <c r="R4" s="359">
        <f>P5+L5+H5</f>
        <v>5</v>
      </c>
      <c r="S4" s="344">
        <f>J4+J5+L4+N4+N5+P4+H4+F4+F5</f>
        <v>84</v>
      </c>
      <c r="T4" s="361">
        <f>K5+K4+M4+O5+O4+Q4+I4+G4+G5</f>
        <v>72</v>
      </c>
      <c r="U4" s="363" t="s">
        <v>218</v>
      </c>
      <c r="W4" s="346">
        <f>IF(F4&gt;G4,1,0)+IF(F5&gt;G5,1,0)+IF(H4&gt;I4,1,0)+IF(J4&gt;K4,1,0)+IF(J5&gt;K5,1,0)+IF(L4&gt;M4,1,0)+IF(N4&gt;O4,1,0)+IF(N5&gt;O5,1,0)+IF(P4&gt;Q4,1,0)</f>
        <v>4</v>
      </c>
      <c r="X4" s="332">
        <f>IF(F4&lt;G4,1,0)+IF(F5&lt;G5,1,0)+IF(H4&lt;I4,1,0)+IF(J4&lt;K4,1,0)+IF(J5&lt;K5,1,0)+IF(L4&lt;M4,1,0)+IF(N4&lt;O4,1,0)+IF(N5&lt;O5,1,0)+IF(P4&lt;Q4,1,0)</f>
        <v>2</v>
      </c>
      <c r="Y4" s="332">
        <f>W4/X4</f>
        <v>2</v>
      </c>
      <c r="Z4" s="333">
        <f>S4/T4</f>
        <v>1.1666666666666667</v>
      </c>
    </row>
    <row r="5" spans="1:26" ht="15.75" thickBot="1" x14ac:dyDescent="0.3">
      <c r="A5" s="352"/>
      <c r="B5" s="368"/>
      <c r="C5" s="369"/>
      <c r="D5" s="369"/>
      <c r="E5" s="370"/>
      <c r="F5" s="242">
        <v>15</v>
      </c>
      <c r="G5" s="243">
        <v>5</v>
      </c>
      <c r="H5" s="438">
        <f>IF(AND(F4=0,F5=0),0,1)*0+IF(AND(F4&gt;G4,F5&gt;G5),1,0)*2+IF(AND(F4&lt;G4,F5&lt;G5),1,0)*IF(AND(F4=0,F5=0),0,1)+IF(H4&gt;I4,1,0)*2+IF(H4&lt;I4,1,0)*1</f>
        <v>2</v>
      </c>
      <c r="I5" s="438"/>
      <c r="J5" s="242">
        <v>15</v>
      </c>
      <c r="K5" s="243">
        <v>11</v>
      </c>
      <c r="L5" s="438">
        <f>IF(AND(J4=0,J5=0),0,1)*0+IF(AND(J4&gt;K4,J5&gt;K5),1,0)*2+IF(AND(J4&lt;K4,J5&lt;K5),1,0)*IF(AND(J4=0,J5=0),0,1)+IF(L4&gt;M4,1,0)*2+IF(L4&lt;M4,1,0)*1</f>
        <v>2</v>
      </c>
      <c r="M5" s="438"/>
      <c r="N5" s="242">
        <v>12</v>
      </c>
      <c r="O5" s="243">
        <v>15</v>
      </c>
      <c r="P5" s="438">
        <f>IF(AND(N4=0,N5=0),0,1)*0+IF(AND(N4&gt;O4,N5&gt;O5),1,0)*2+IF(AND(N4&lt;O4,N5&lt;O5),1,0)*IF(AND(N4=0,N5=0),0,1)+IF(P4&gt;Q4,1,0)*2+IF(P4&lt;Q4,1,0)*1</f>
        <v>1</v>
      </c>
      <c r="Q5" s="438"/>
      <c r="R5" s="360"/>
      <c r="S5" s="356"/>
      <c r="T5" s="362"/>
      <c r="U5" s="364"/>
      <c r="W5" s="357"/>
      <c r="X5" s="332"/>
      <c r="Y5" s="332"/>
      <c r="Z5" s="333"/>
    </row>
    <row r="6" spans="1:26" ht="16.5" thickTop="1" thickBot="1" x14ac:dyDescent="0.3">
      <c r="A6" s="336" t="s">
        <v>99</v>
      </c>
      <c r="B6" s="3">
        <f>G4</f>
        <v>13</v>
      </c>
      <c r="C6" s="4">
        <f>F4</f>
        <v>15</v>
      </c>
      <c r="D6" s="5">
        <f>I4</f>
        <v>0</v>
      </c>
      <c r="E6" s="6">
        <f>H4</f>
        <v>0</v>
      </c>
      <c r="F6" s="439"/>
      <c r="G6" s="439"/>
      <c r="H6" s="439"/>
      <c r="I6" s="439"/>
      <c r="J6" s="244">
        <v>15</v>
      </c>
      <c r="K6" s="245">
        <v>13</v>
      </c>
      <c r="L6" s="246">
        <v>11</v>
      </c>
      <c r="M6" s="247">
        <v>3</v>
      </c>
      <c r="N6" s="248">
        <v>18</v>
      </c>
      <c r="O6" s="245">
        <v>20</v>
      </c>
      <c r="P6" s="249">
        <v>11</v>
      </c>
      <c r="Q6" s="247">
        <v>2</v>
      </c>
      <c r="R6" s="359">
        <f>P7+L7+D7</f>
        <v>5</v>
      </c>
      <c r="S6" s="344">
        <f>J6+J7+L6+N6+N7+P6+D6+B6+B7</f>
        <v>99</v>
      </c>
      <c r="T6" s="361">
        <f>K7+K6+M6+O7+O6+Q6+E6+C6+C7</f>
        <v>90</v>
      </c>
      <c r="U6" s="363" t="s">
        <v>219</v>
      </c>
      <c r="W6" s="346">
        <f>IF(B6&gt;C6,1,0)+IF(B7&gt;C7,1,0)+IF(D6&gt;E6,1,0)+IF(J6&gt;K6,1,0)+IF(J7&gt;K7,1,0)+IF(L6&gt;M6,1,0)+IF(N6&gt;O6,1,0)+IF(N7&gt;O7,1,0)+IF(P6&gt;Q6,1,0)</f>
        <v>4</v>
      </c>
      <c r="X6" s="332">
        <f>IF(B6&lt;C6,1,0)+IF(B7&lt;C7,1,0)+IF(D6&lt;E6,1,0)+IF(J6&lt;K6,1,0)+IF(J7&lt;K7,1,0)+IF(L6&lt;M6,1,0)+IF(N6&lt;O6,1,0)+IF(N7&lt;O7,1,0)+IF(P6&lt;Q6,1,0)</f>
        <v>4</v>
      </c>
      <c r="Y6" s="332">
        <f t="shared" ref="Y6" si="0">W6/X6</f>
        <v>1</v>
      </c>
      <c r="Z6" s="333">
        <f t="shared" ref="Z6" si="1">S6/T6</f>
        <v>1.1000000000000001</v>
      </c>
    </row>
    <row r="7" spans="1:26" ht="16.5" thickTop="1" thickBot="1" x14ac:dyDescent="0.3">
      <c r="A7" s="352"/>
      <c r="B7" s="11">
        <f>G5</f>
        <v>5</v>
      </c>
      <c r="C7" s="12">
        <f>F5</f>
        <v>15</v>
      </c>
      <c r="D7" s="334">
        <f>IF(AND(B6=0,B7=0),0,1)*0+IF(AND(B6&gt;C6,B7&gt;C7),1,0)*2+IF(AND(B6&lt;C6,B7&lt;C7),1,0)*IF(AND(B6=0,B7=0),0,1)+IF(D6&gt;E6,1,0)*2+IF(D6&lt;E6,1,0)*1</f>
        <v>1</v>
      </c>
      <c r="E7" s="335"/>
      <c r="F7" s="439"/>
      <c r="G7" s="439"/>
      <c r="H7" s="439"/>
      <c r="I7" s="439"/>
      <c r="J7" s="250">
        <v>11</v>
      </c>
      <c r="K7" s="251">
        <v>15</v>
      </c>
      <c r="L7" s="438">
        <f>IF(AND(J6=0,J7=0),0,1)*0+IF(AND(J6&gt;K6,J7&gt;K7),1,0)*2+IF(AND(J6&lt;K6,J7&lt;K7),1,0)*IF(AND(J6=0,J7=0),0,1)+IF(L6&gt;M6,1,0)*2+IF(L6&lt;M6,1,0)*1</f>
        <v>2</v>
      </c>
      <c r="M7" s="438"/>
      <c r="N7" s="250">
        <v>15</v>
      </c>
      <c r="O7" s="251">
        <v>7</v>
      </c>
      <c r="P7" s="438">
        <f>IF(AND(N6=0,N7=0),0,1)*0+IF(AND(N6&gt;O6,N7&gt;O7),1,0)*2+IF(AND(N6&lt;O6,N7&lt;O7),1,0)*IF(AND(N6=0,N7=0),0,1)+IF(P6&gt;Q6,1,0)*2+IF(P6&lt;Q6,1,0)*1</f>
        <v>2</v>
      </c>
      <c r="Q7" s="438"/>
      <c r="R7" s="360"/>
      <c r="S7" s="356"/>
      <c r="T7" s="362"/>
      <c r="U7" s="364"/>
      <c r="W7" s="357"/>
      <c r="X7" s="332"/>
      <c r="Y7" s="332"/>
      <c r="Z7" s="333"/>
    </row>
    <row r="8" spans="1:26" ht="16.5" thickTop="1" thickBot="1" x14ac:dyDescent="0.3">
      <c r="A8" s="336" t="s">
        <v>100</v>
      </c>
      <c r="B8" s="7">
        <f>K4</f>
        <v>13</v>
      </c>
      <c r="C8" s="15">
        <f>J4</f>
        <v>15</v>
      </c>
      <c r="D8" s="16">
        <f>M4</f>
        <v>0</v>
      </c>
      <c r="E8" s="129">
        <f>L4</f>
        <v>0</v>
      </c>
      <c r="F8" s="252">
        <f>K6</f>
        <v>13</v>
      </c>
      <c r="G8" s="253">
        <f>J6</f>
        <v>15</v>
      </c>
      <c r="H8" s="254">
        <f>M6</f>
        <v>3</v>
      </c>
      <c r="I8" s="255">
        <f>L6</f>
        <v>11</v>
      </c>
      <c r="J8" s="439"/>
      <c r="K8" s="439"/>
      <c r="L8" s="439"/>
      <c r="M8" s="439"/>
      <c r="N8" s="248">
        <v>12</v>
      </c>
      <c r="O8" s="245">
        <v>15</v>
      </c>
      <c r="P8" s="246"/>
      <c r="Q8" s="247"/>
      <c r="R8" s="359">
        <f>P9+H9+D9</f>
        <v>3</v>
      </c>
      <c r="S8" s="344">
        <f>H8+F8+F9+D8+B8+B9+N8+N9+P8</f>
        <v>81</v>
      </c>
      <c r="T8" s="361">
        <f>I8+G8+G9+E8+C8+C9+O9+O8+Q8</f>
        <v>98</v>
      </c>
      <c r="U8" s="363" t="s">
        <v>220</v>
      </c>
      <c r="W8" s="346">
        <f>IF(B8&gt;C8,1,0)+IF(B9&gt;C9,1,0)+IF(D8&gt;E8,1,0)+IF(F8&gt;G8,1,0)+IF(F9&gt;G9,1,0)+IF(H8&gt;I8,1,0)+IF(N8&gt;O8,1,0)+IF(N9&gt;O9,1,0)+IF(P8&gt;Q8,1,0)</f>
        <v>1</v>
      </c>
      <c r="X8" s="332">
        <f>IF(B8&lt;C8,1,0)+IF(B9&lt;C9,1,0)+IF(D8&lt;E8,1,0)+IF(F8&lt;G8,1,0)+IF(F9&lt;G9,1,0)+IF(H8&lt;I8,1,0)+IF(N8&lt;O8,1,0)+IF(N9&lt;O9,1,0)+IF(P8&lt;Q8,1,0)</f>
        <v>6</v>
      </c>
      <c r="Y8" s="332">
        <f t="shared" ref="Y8" si="2">W8/X8</f>
        <v>0.16666666666666666</v>
      </c>
      <c r="Z8" s="333">
        <f t="shared" ref="Z8" si="3">S8/T8</f>
        <v>0.82653061224489799</v>
      </c>
    </row>
    <row r="9" spans="1:26" ht="16.5" thickTop="1" thickBot="1" x14ac:dyDescent="0.3">
      <c r="A9" s="352"/>
      <c r="B9" s="20">
        <f>K5</f>
        <v>11</v>
      </c>
      <c r="C9" s="21">
        <f>J5</f>
        <v>15</v>
      </c>
      <c r="D9" s="334">
        <f>IF(AND(B8=0,B9=0),0,1)*0+IF(AND(B8&gt;C8,B9&gt;C9),1,0)*2+IF(AND(B8&lt;C8,B9&lt;C9),1,0)*IF(AND(B8=0,B9=0),0,1)+IF(D8&gt;E8,1,0)*2+IF(D8&lt;E8,1,0)*1</f>
        <v>1</v>
      </c>
      <c r="E9" s="335"/>
      <c r="F9" s="256">
        <f>K7</f>
        <v>15</v>
      </c>
      <c r="G9" s="257">
        <f>J7</f>
        <v>11</v>
      </c>
      <c r="H9" s="438">
        <f>IF(AND(F8=0,F9=0),0,1)*0+IF(AND(F8&gt;G8,F9&gt;G9),1,0)*2+IF(AND(F8&lt;G8,F9&lt;G9),1,0)*IF(AND(F8=0,F9=0),0,1)+IF(H8&gt;I8,1,0)*2+IF(H8&lt;I8,1,0)*1</f>
        <v>1</v>
      </c>
      <c r="I9" s="438"/>
      <c r="J9" s="439"/>
      <c r="K9" s="439"/>
      <c r="L9" s="439"/>
      <c r="M9" s="439"/>
      <c r="N9" s="250">
        <v>14</v>
      </c>
      <c r="O9" s="251">
        <v>16</v>
      </c>
      <c r="P9" s="438">
        <f>IF(AND(N8=0,N9=0),0,1)*0+IF(AND(N8&gt;O8,N9&gt;O9),1,0)*2+IF(AND(N8&lt;O8,N9&lt;O9),1,0)*IF(AND(N8=0,N9=0),0,1)+IF(P8&gt;Q8,1,0)*2+IF(P8&lt;Q8,1,0)*1</f>
        <v>1</v>
      </c>
      <c r="Q9" s="438"/>
      <c r="R9" s="360"/>
      <c r="S9" s="356"/>
      <c r="T9" s="362"/>
      <c r="U9" s="364"/>
      <c r="W9" s="357"/>
      <c r="X9" s="332"/>
      <c r="Y9" s="332"/>
      <c r="Z9" s="333"/>
    </row>
    <row r="10" spans="1:26" ht="16.5" thickTop="1" thickBot="1" x14ac:dyDescent="0.3">
      <c r="A10" s="336" t="s">
        <v>101</v>
      </c>
      <c r="B10" s="7">
        <f>O4</f>
        <v>15</v>
      </c>
      <c r="C10" s="15">
        <f>N4</f>
        <v>12</v>
      </c>
      <c r="D10" s="16">
        <f>Q4</f>
        <v>0</v>
      </c>
      <c r="E10" s="129">
        <f>P4</f>
        <v>0</v>
      </c>
      <c r="F10" s="17">
        <f>O6</f>
        <v>20</v>
      </c>
      <c r="G10" s="18">
        <f>N6</f>
        <v>18</v>
      </c>
      <c r="H10" s="19">
        <f>Q6</f>
        <v>2</v>
      </c>
      <c r="I10" s="130">
        <f>P6</f>
        <v>11</v>
      </c>
      <c r="J10" s="10">
        <f>O8</f>
        <v>15</v>
      </c>
      <c r="K10" s="8">
        <f>N8</f>
        <v>12</v>
      </c>
      <c r="L10" s="9">
        <f>Q8</f>
        <v>0</v>
      </c>
      <c r="M10" s="127">
        <f>P8</f>
        <v>0</v>
      </c>
      <c r="N10" s="338"/>
      <c r="O10" s="339"/>
      <c r="P10" s="339"/>
      <c r="Q10" s="340"/>
      <c r="R10" s="359">
        <f>H11+D11+L11</f>
        <v>5</v>
      </c>
      <c r="S10" s="344">
        <f>J10+J11+L10+B10+B11+D10+F10+F11+H10</f>
        <v>90</v>
      </c>
      <c r="T10" s="361">
        <f>K11+K10+M10+C11+C10+E10+I10+G10+G11</f>
        <v>94</v>
      </c>
      <c r="U10" s="363" t="s">
        <v>217</v>
      </c>
      <c r="W10" s="346">
        <f>IF(B10&gt;C10,1,0)+IF(B11&gt;C11,1,0)+IF(D10&gt;E10,1,0)+IF(F10&gt;G10,1,0)+IF(F11&gt;G11,1,0)+IF(H10&gt;I10,1,0)+IF(J10&gt;K10,1,0)+IF(J11&gt;K11,1,0)+IF(L10&gt;M10,1,0)</f>
        <v>5</v>
      </c>
      <c r="X10" s="332">
        <f>IF(B10&lt;C10,1,0)+IF(B11&lt;C11,1,0)+IF(D10&lt;E10,1,0)+IF(F10&lt;G10,1,0)+IF(F11&lt;G11,1,0)+IF(H10&lt;I10,1,0)+IF(J10&lt;K10,1,0)+IF(J11&lt;K11,1,0)+IF(L10&lt;M10,1,0)</f>
        <v>2</v>
      </c>
      <c r="Y10" s="332">
        <f t="shared" ref="Y10" si="4">W10/X10</f>
        <v>2.5</v>
      </c>
      <c r="Z10" s="333">
        <f t="shared" ref="Z10" si="5">S10/T10</f>
        <v>0.95744680851063835</v>
      </c>
    </row>
    <row r="11" spans="1:26" ht="15.75" thickBot="1" x14ac:dyDescent="0.3">
      <c r="A11" s="337"/>
      <c r="B11" s="24">
        <f>O5</f>
        <v>15</v>
      </c>
      <c r="C11" s="25">
        <f>N5</f>
        <v>12</v>
      </c>
      <c r="D11" s="350">
        <f>IF(AND(B10=0,B11=0),0,1)*0+IF(AND(B10&gt;C10,B11&gt;C11),1,0)*2+IF(AND(B10&lt;C10,B11&lt;C11),1,0)*IF(AND(B10=0,B11=0),0,1)+IF(D10&gt;E10,1,0)*2+IF(D10&lt;E10,1,0)*1</f>
        <v>2</v>
      </c>
      <c r="E11" s="351"/>
      <c r="F11" s="26">
        <f>O7</f>
        <v>7</v>
      </c>
      <c r="G11" s="27">
        <f>N7</f>
        <v>15</v>
      </c>
      <c r="H11" s="350">
        <f>IF(AND(F10=0,F11=0),0,1)*0+IF(AND(F10&gt;G10,F11&gt;G11),1,0)*2+IF(AND(F10&lt;G10,F11&lt;G11),1,0)*IF(AND(F10=0,F11=0),0,1)+IF(H10&gt;I10,1,0)*2+IF(H10&lt;I10,1,0)*1</f>
        <v>1</v>
      </c>
      <c r="I11" s="351"/>
      <c r="J11" s="28">
        <f>O9</f>
        <v>16</v>
      </c>
      <c r="K11" s="26">
        <f>N9</f>
        <v>14</v>
      </c>
      <c r="L11" s="350">
        <f>IF(AND(J10=0,J11=0),0,1)*0+IF(AND(J10&gt;K10,J11&gt;K11),1,0)*2+IF(AND(J10&lt;K10,J11&lt;K11),1,0)*IF(AND(J10=0,J11=0),0,1)+IF(L10&gt;M10,1,0)*2+IF(L10&lt;M10,1,0)*1</f>
        <v>2</v>
      </c>
      <c r="M11" s="351"/>
      <c r="N11" s="341"/>
      <c r="O11" s="342"/>
      <c r="P11" s="342"/>
      <c r="Q11" s="343"/>
      <c r="R11" s="378"/>
      <c r="S11" s="345"/>
      <c r="T11" s="379"/>
      <c r="U11" s="380"/>
      <c r="W11" s="347"/>
      <c r="X11" s="348"/>
      <c r="Y11" s="348"/>
      <c r="Z11" s="349"/>
    </row>
    <row r="12" spans="1:26" ht="15.75" thickTop="1" x14ac:dyDescent="0.25"/>
    <row r="14" spans="1:26" x14ac:dyDescent="0.25">
      <c r="A14" t="s">
        <v>5</v>
      </c>
    </row>
  </sheetData>
  <mergeCells count="58">
    <mergeCell ref="A1:X1"/>
    <mergeCell ref="B3:E3"/>
    <mergeCell ref="F3:I3"/>
    <mergeCell ref="J3:M3"/>
    <mergeCell ref="N3:Q3"/>
    <mergeCell ref="S3:T3"/>
    <mergeCell ref="A4:A5"/>
    <mergeCell ref="B4:E5"/>
    <mergeCell ref="R4:R5"/>
    <mergeCell ref="S4:S5"/>
    <mergeCell ref="T4:T5"/>
    <mergeCell ref="W4:W5"/>
    <mergeCell ref="X4:X5"/>
    <mergeCell ref="Y4:Y5"/>
    <mergeCell ref="Z4:Z5"/>
    <mergeCell ref="H5:I5"/>
    <mergeCell ref="L5:M5"/>
    <mergeCell ref="P5:Q5"/>
    <mergeCell ref="U4:U5"/>
    <mergeCell ref="A6:A7"/>
    <mergeCell ref="F6:I7"/>
    <mergeCell ref="R6:R7"/>
    <mergeCell ref="S6:S7"/>
    <mergeCell ref="T6:T7"/>
    <mergeCell ref="W6:W7"/>
    <mergeCell ref="X6:X7"/>
    <mergeCell ref="Y6:Y7"/>
    <mergeCell ref="Z6:Z7"/>
    <mergeCell ref="D7:E7"/>
    <mergeCell ref="L7:M7"/>
    <mergeCell ref="P7:Q7"/>
    <mergeCell ref="U6:U7"/>
    <mergeCell ref="A8:A9"/>
    <mergeCell ref="J8:M9"/>
    <mergeCell ref="R8:R9"/>
    <mergeCell ref="S8:S9"/>
    <mergeCell ref="T8:T9"/>
    <mergeCell ref="W8:W9"/>
    <mergeCell ref="X8:X9"/>
    <mergeCell ref="Y8:Y9"/>
    <mergeCell ref="Z8:Z9"/>
    <mergeCell ref="D9:E9"/>
    <mergeCell ref="H9:I9"/>
    <mergeCell ref="P9:Q9"/>
    <mergeCell ref="U8:U9"/>
    <mergeCell ref="A10:A11"/>
    <mergeCell ref="N10:Q11"/>
    <mergeCell ref="R10:R11"/>
    <mergeCell ref="S10:S11"/>
    <mergeCell ref="T10:T11"/>
    <mergeCell ref="W10:W11"/>
    <mergeCell ref="X10:X11"/>
    <mergeCell ref="Y10:Y11"/>
    <mergeCell ref="Z10:Z11"/>
    <mergeCell ref="D11:E11"/>
    <mergeCell ref="H11:I11"/>
    <mergeCell ref="L11:M11"/>
    <mergeCell ref="U10:U1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4" workbookViewId="0">
      <selection activeCell="N16" sqref="N16:Q19"/>
    </sheetView>
  </sheetViews>
  <sheetFormatPr defaultRowHeight="15" x14ac:dyDescent="0.25"/>
  <cols>
    <col min="1" max="1" width="17.5703125" customWidth="1"/>
    <col min="2" max="6" width="3.7109375" customWidth="1"/>
    <col min="7" max="8" width="3.5703125" customWidth="1"/>
    <col min="9" max="9" width="3.7109375" customWidth="1"/>
    <col min="10" max="10" width="3.85546875" customWidth="1"/>
    <col min="11" max="11" width="3.5703125" customWidth="1"/>
    <col min="12" max="12" width="3.7109375" customWidth="1"/>
    <col min="13" max="13" width="3.5703125" customWidth="1"/>
    <col min="14" max="16" width="3.7109375" customWidth="1"/>
    <col min="17" max="18" width="3.85546875" customWidth="1"/>
    <col min="19" max="19" width="3.7109375" customWidth="1"/>
    <col min="20" max="20" width="3.5703125" customWidth="1"/>
    <col min="21" max="21" width="3.7109375" customWidth="1"/>
    <col min="22" max="23" width="4.140625" customWidth="1"/>
    <col min="24" max="25" width="4.28515625" customWidth="1"/>
    <col min="26" max="26" width="4.5703125" customWidth="1"/>
    <col min="27" max="27" width="4.85546875" customWidth="1"/>
    <col min="28" max="28" width="8.28515625" customWidth="1"/>
    <col min="31" max="31" width="9.7109375" customWidth="1"/>
  </cols>
  <sheetData>
    <row r="1" spans="1:33" ht="42.75" customHeight="1" x14ac:dyDescent="0.25">
      <c r="A1" s="372" t="s">
        <v>41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</row>
    <row r="2" spans="1:33" ht="15.75" thickBot="1" x14ac:dyDescent="0.3"/>
    <row r="3" spans="1:33" ht="57" customHeight="1" thickTop="1" thickBot="1" x14ac:dyDescent="0.3">
      <c r="A3" s="1" t="s">
        <v>0</v>
      </c>
      <c r="B3" s="373">
        <v>1</v>
      </c>
      <c r="C3" s="374"/>
      <c r="D3" s="374"/>
      <c r="E3" s="375"/>
      <c r="F3" s="373">
        <v>2</v>
      </c>
      <c r="G3" s="374"/>
      <c r="H3" s="374"/>
      <c r="I3" s="375"/>
      <c r="J3" s="373">
        <v>3</v>
      </c>
      <c r="K3" s="374"/>
      <c r="L3" s="374"/>
      <c r="M3" s="375"/>
      <c r="N3" s="373">
        <v>4</v>
      </c>
      <c r="O3" s="374"/>
      <c r="P3" s="374"/>
      <c r="Q3" s="374"/>
      <c r="R3" s="373">
        <v>5</v>
      </c>
      <c r="S3" s="374"/>
      <c r="T3" s="374"/>
      <c r="U3" s="375"/>
      <c r="V3" s="413" t="s">
        <v>1</v>
      </c>
      <c r="W3" s="414"/>
      <c r="X3" s="376" t="s">
        <v>2</v>
      </c>
      <c r="Y3" s="377"/>
      <c r="Z3" s="376" t="s">
        <v>3</v>
      </c>
      <c r="AA3" s="377"/>
      <c r="AB3" s="2" t="s">
        <v>4</v>
      </c>
      <c r="AD3" s="43" t="s">
        <v>6</v>
      </c>
      <c r="AE3" s="44" t="s">
        <v>7</v>
      </c>
      <c r="AF3" s="44" t="s">
        <v>8</v>
      </c>
      <c r="AG3" s="45" t="s">
        <v>9</v>
      </c>
    </row>
    <row r="4" spans="1:33" ht="16.5" thickTop="1" thickBot="1" x14ac:dyDescent="0.3">
      <c r="A4" s="336" t="s">
        <v>94</v>
      </c>
      <c r="B4" s="416"/>
      <c r="C4" s="417"/>
      <c r="D4" s="417"/>
      <c r="E4" s="418"/>
      <c r="F4" s="29">
        <v>15</v>
      </c>
      <c r="G4" s="30">
        <v>8</v>
      </c>
      <c r="H4" s="31"/>
      <c r="I4" s="40"/>
      <c r="J4" s="29">
        <v>15</v>
      </c>
      <c r="K4" s="32">
        <v>8</v>
      </c>
      <c r="L4" s="31"/>
      <c r="M4" s="41"/>
      <c r="N4" s="29">
        <v>19</v>
      </c>
      <c r="O4" s="32">
        <v>21</v>
      </c>
      <c r="P4" s="31"/>
      <c r="Q4" s="40"/>
      <c r="R4" s="110">
        <v>15</v>
      </c>
      <c r="S4" s="111">
        <v>8</v>
      </c>
      <c r="T4" s="31">
        <v>11</v>
      </c>
      <c r="U4" s="41">
        <v>6</v>
      </c>
      <c r="V4" s="359">
        <f>T5+P5+L5+H5</f>
        <v>7</v>
      </c>
      <c r="W4" s="411">
        <f>V4+V6</f>
        <v>7</v>
      </c>
      <c r="X4" s="344">
        <f>J4+J5+L4+N4+N5+P4+H4+F4+F5+R4+R5+T4</f>
        <v>126</v>
      </c>
      <c r="Y4" s="361">
        <f>K5+K4+M4+O5+O4+U4+I4+G4+G5+Q4+S4+S5</f>
        <v>97</v>
      </c>
      <c r="Z4" s="425">
        <f>X4+X6</f>
        <v>126</v>
      </c>
      <c r="AA4" s="428">
        <f>Y4+Y6</f>
        <v>97</v>
      </c>
      <c r="AB4" s="390" t="s">
        <v>218</v>
      </c>
      <c r="AD4" s="407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6</v>
      </c>
      <c r="AE4" s="33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3</v>
      </c>
      <c r="AF4" s="332">
        <f>AD4/AE4</f>
        <v>2</v>
      </c>
      <c r="AG4" s="333">
        <f>Z4/AA4</f>
        <v>1.2989690721649485</v>
      </c>
    </row>
    <row r="5" spans="1:33" ht="15.75" thickBot="1" x14ac:dyDescent="0.3">
      <c r="A5" s="352"/>
      <c r="B5" s="419"/>
      <c r="C5" s="420"/>
      <c r="D5" s="420"/>
      <c r="E5" s="421"/>
      <c r="F5" s="33">
        <v>15</v>
      </c>
      <c r="G5" s="34">
        <v>5</v>
      </c>
      <c r="H5" s="334">
        <f>IF(AND(F4=0,F5=0),0,1)*0+IF(AND(F4&gt;G4,F5&gt;G5),1,0)*2+IF(AND(F4&lt;G4,F5&lt;G5),1,0)*IF(AND(F4=0,F5=0),0,1)+IF(H4&gt;I4,1,0)*2+IF(H4&lt;I4,1,0)*1</f>
        <v>2</v>
      </c>
      <c r="I5" s="335"/>
      <c r="J5" s="33">
        <v>15</v>
      </c>
      <c r="K5" s="34">
        <v>11</v>
      </c>
      <c r="L5" s="334">
        <f>IF(AND(J4=0,J5=0),0,1)*0+IF(AND(J4&gt;K4,J5&gt;K5),1,0)*2+IF(AND(J4&lt;K4,J5&lt;K5),1,0)*IF(AND(J4=0,J5=0),0,1)+IF(L4&gt;M4,1,0)*2+IF(L4&lt;M4,1,0)*1</f>
        <v>2</v>
      </c>
      <c r="M5" s="335"/>
      <c r="N5" s="33">
        <v>12</v>
      </c>
      <c r="O5" s="34">
        <v>15</v>
      </c>
      <c r="P5" s="334">
        <f>IF(AND(N4=0,N5=0),0,1)*0+IF(AND(N4&gt;O4,N5&gt;O5),1,0)*2+IF(AND(N4&lt;O4,N5&lt;O5),1,0)*IF(AND(N4=0,N5=0),0,1)+IF(P4&gt;Q4,1,0)*2+IF(P4&lt;Q4,1,0)*1</f>
        <v>1</v>
      </c>
      <c r="Q5" s="335"/>
      <c r="R5" s="112">
        <v>9</v>
      </c>
      <c r="S5" s="46">
        <v>15</v>
      </c>
      <c r="T5" s="334">
        <f>IF(AND(R4=0,R5=0),0,1)*0+IF(AND(R4&gt;S4,R5&gt;S5),1,0)*2+IF(AND(R4&lt;S4,R5&lt;S5),1,0)*IF(AND(R4=0,R5=0),0,1)+IF(T4&gt;U4,1,0)*2+IF(T4&lt;U4,1,0)*1</f>
        <v>2</v>
      </c>
      <c r="U5" s="335"/>
      <c r="V5" s="360"/>
      <c r="W5" s="404"/>
      <c r="X5" s="356"/>
      <c r="Y5" s="362"/>
      <c r="Z5" s="426"/>
      <c r="AA5" s="429"/>
      <c r="AB5" s="391"/>
      <c r="AD5" s="407"/>
      <c r="AE5" s="332"/>
      <c r="AF5" s="332"/>
      <c r="AG5" s="333"/>
    </row>
    <row r="6" spans="1:33" ht="16.5" thickTop="1" thickBot="1" x14ac:dyDescent="0.3">
      <c r="A6" s="352"/>
      <c r="B6" s="419"/>
      <c r="C6" s="420"/>
      <c r="D6" s="420"/>
      <c r="E6" s="421"/>
      <c r="F6" s="35"/>
      <c r="G6" s="36"/>
      <c r="H6" s="37"/>
      <c r="I6" s="40"/>
      <c r="J6" s="35"/>
      <c r="K6" s="36"/>
      <c r="L6" s="37"/>
      <c r="M6" s="41"/>
      <c r="N6" s="35"/>
      <c r="O6" s="36"/>
      <c r="P6" s="37"/>
      <c r="Q6" s="40"/>
      <c r="R6" s="113"/>
      <c r="S6" s="114"/>
      <c r="T6" s="37"/>
      <c r="U6" s="41"/>
      <c r="V6" s="359">
        <f>T7+P7+L7+H7</f>
        <v>0</v>
      </c>
      <c r="W6" s="404"/>
      <c r="X6" s="344">
        <f>J6+J7+L6+N6+N7+P6+H6+F6+F7+T6+R6+R7</f>
        <v>0</v>
      </c>
      <c r="Y6" s="361">
        <f>K7+K6+M6+O7+O6+U6+I6+G6+G7+S6+S7+Q6</f>
        <v>0</v>
      </c>
      <c r="Z6" s="426"/>
      <c r="AA6" s="429"/>
      <c r="AB6" s="391"/>
      <c r="AD6" s="407"/>
      <c r="AE6" s="332"/>
      <c r="AF6" s="332"/>
      <c r="AG6" s="333"/>
    </row>
    <row r="7" spans="1:33" ht="15.75" thickBot="1" x14ac:dyDescent="0.3">
      <c r="A7" s="415"/>
      <c r="B7" s="422"/>
      <c r="C7" s="423"/>
      <c r="D7" s="423"/>
      <c r="E7" s="424"/>
      <c r="F7" s="40"/>
      <c r="G7" s="38"/>
      <c r="H7" s="334">
        <f>IF(AND(F6=0,F7=0),0,1)*0+IF(AND(F6&gt;G6,F7&gt;G7),1,0)*2+IF(AND(F6&lt;G6,F7&lt;G7),1,0)*IF(AND(F6=0,F7=0),0,1)+IF(H6&gt;I6,1,0)*2+IF(H6&lt;I6,1,0)*1</f>
        <v>0</v>
      </c>
      <c r="I7" s="335"/>
      <c r="J7" s="39"/>
      <c r="K7" s="38"/>
      <c r="L7" s="409">
        <f>IF(AND(J6=0,J7=0),0,1)*0+IF(AND(J6&gt;K6,J7&gt;K7),1,0)*2+IF(AND(J6&lt;K6,J7&lt;K7),1,0)*IF(AND(J6=0,J7=0),0,1)+IF(L6&gt;M6,1,0)*2+IF(L6&lt;M6,1,0)*1</f>
        <v>0</v>
      </c>
      <c r="M7" s="410"/>
      <c r="N7" s="42"/>
      <c r="O7" s="38"/>
      <c r="P7" s="409">
        <f>IF(AND(N6=0,N7=0),0,1)*0+IF(AND(N6&gt;O6,N7&gt;O7),1,0)*2+IF(AND(N6&lt;O6,N7&lt;O7),1,0)*IF(AND(N6=0,N7=0),0,1)+IF(P6&gt;Q6,1,0)*2+IF(P6&lt;Q6,1,0)*1</f>
        <v>0</v>
      </c>
      <c r="Q7" s="410"/>
      <c r="R7" s="115"/>
      <c r="S7" s="116"/>
      <c r="T7" s="409">
        <f>IF(AND(R6=0,R7=0),0,1)*0+IF(AND(R6&gt;S6,R7&gt;S7),1,0)*2+IF(AND(R6&lt;S6,R7&lt;S7),1,0)*IF(AND(R6=0,R7=0),0,1)+IF(T6&gt;U6,1,0)*2+IF(T6&lt;U6,1,0)*1</f>
        <v>0</v>
      </c>
      <c r="U7" s="410"/>
      <c r="V7" s="360"/>
      <c r="W7" s="412"/>
      <c r="X7" s="356"/>
      <c r="Y7" s="362"/>
      <c r="Z7" s="427"/>
      <c r="AA7" s="430"/>
      <c r="AB7" s="408"/>
      <c r="AD7" s="407"/>
      <c r="AE7" s="332"/>
      <c r="AF7" s="332"/>
      <c r="AG7" s="333"/>
    </row>
    <row r="8" spans="1:33" ht="16.5" thickTop="1" thickBot="1" x14ac:dyDescent="0.3">
      <c r="A8" s="336" t="s">
        <v>95</v>
      </c>
      <c r="B8" s="47">
        <f>G4</f>
        <v>8</v>
      </c>
      <c r="C8" s="48">
        <f>F4</f>
        <v>15</v>
      </c>
      <c r="D8" s="49">
        <f>I4</f>
        <v>0</v>
      </c>
      <c r="E8" s="50">
        <f>H4</f>
        <v>0</v>
      </c>
      <c r="F8" s="431"/>
      <c r="G8" s="432"/>
      <c r="H8" s="432"/>
      <c r="I8" s="433"/>
      <c r="J8" s="51">
        <v>15</v>
      </c>
      <c r="K8" s="52">
        <v>13</v>
      </c>
      <c r="L8" s="117">
        <v>7</v>
      </c>
      <c r="M8" s="54">
        <v>11</v>
      </c>
      <c r="N8" s="118">
        <v>10</v>
      </c>
      <c r="O8" s="119">
        <v>15</v>
      </c>
      <c r="P8" s="117"/>
      <c r="Q8" s="56"/>
      <c r="R8" s="120">
        <v>10</v>
      </c>
      <c r="S8" s="119">
        <v>15</v>
      </c>
      <c r="T8" s="121"/>
      <c r="U8" s="54"/>
      <c r="V8" s="359">
        <f>T9+P9+L9+D9</f>
        <v>4</v>
      </c>
      <c r="W8" s="411">
        <f>V8+V10</f>
        <v>4</v>
      </c>
      <c r="X8" s="344">
        <f>J8+J9+L8+N8+N9+P8+D8+B8+B9+R8+R9+T8</f>
        <v>83</v>
      </c>
      <c r="Y8" s="361">
        <f>K9+K8+M8+O9+O8+U8+E8+C8+C9+S8+S9+Q8</f>
        <v>129</v>
      </c>
      <c r="Z8" s="344">
        <f>X8+X10</f>
        <v>83</v>
      </c>
      <c r="AA8" s="361">
        <f>Y8+Y10</f>
        <v>129</v>
      </c>
      <c r="AB8" s="390" t="s">
        <v>221</v>
      </c>
      <c r="AD8" s="407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1</v>
      </c>
      <c r="AE8" s="33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8</v>
      </c>
      <c r="AF8" s="332">
        <f t="shared" ref="AF8" si="0">AD8/AE8</f>
        <v>0.125</v>
      </c>
      <c r="AG8" s="333">
        <f t="shared" ref="AG8" si="1">Z8/AA8</f>
        <v>0.64341085271317833</v>
      </c>
    </row>
    <row r="9" spans="1:33" ht="15.75" thickBot="1" x14ac:dyDescent="0.3">
      <c r="A9" s="352"/>
      <c r="B9" s="60">
        <f>G5</f>
        <v>5</v>
      </c>
      <c r="C9" s="61">
        <f>F5</f>
        <v>15</v>
      </c>
      <c r="D9" s="334">
        <f>IF(AND(B8=0,B9=0),0,1)*0+IF(AND(B8&gt;C8,B9&gt;C9),1,0)*2+IF(AND(B8&lt;C8,B9&lt;C9),1,0)*IF(AND(B8=0,B9=0),0,1)+IF(D8&gt;E8,1,0)*2+IF(D8&lt;E8,1,0)*1</f>
        <v>1</v>
      </c>
      <c r="E9" s="335"/>
      <c r="F9" s="397"/>
      <c r="G9" s="398"/>
      <c r="H9" s="398"/>
      <c r="I9" s="399"/>
      <c r="J9" s="62">
        <v>10</v>
      </c>
      <c r="K9" s="63">
        <v>15</v>
      </c>
      <c r="L9" s="334">
        <f>IF(AND(J8=0,J9=0),0,1)*0+IF(AND(J8&gt;K8,J9&gt;K9),1,0)*2+IF(AND(J8&lt;K8,J9&lt;K9),1,0)*IF(AND(J8=0,J9=0),0,1)+IF(L8&gt;M8,1,0)*2+IF(L8&lt;M8,1,0)*1</f>
        <v>1</v>
      </c>
      <c r="M9" s="335"/>
      <c r="N9" s="62">
        <v>13</v>
      </c>
      <c r="O9" s="63">
        <v>15</v>
      </c>
      <c r="P9" s="334">
        <f>IF(AND(N8=0,N9=0),0,1)*0+IF(AND(N8&gt;O8,N9&gt;O9),1,0)*2+IF(AND(N8&lt;O8,N9&lt;O9),1,0)*IF(AND(N8=0,N9=0),0,1)+IF(P8&gt;Q8,1,0)*2+IF(P8&lt;Q8,1,0)*1</f>
        <v>1</v>
      </c>
      <c r="Q9" s="335"/>
      <c r="R9" s="64">
        <v>5</v>
      </c>
      <c r="S9" s="63">
        <v>15</v>
      </c>
      <c r="T9" s="334">
        <f>IF(AND(R8=0,R9=0),0,1)*0+IF(AND(R8&gt;S8,R9&gt;S9),1,0)*2+IF(AND(R8&lt;S8,R9&lt;S9),1,0)*IF(AND(R8=0,R9=0),0,1)+IF(T8&gt;U8,1,0)*2+IF(T8&lt;U8,1,0)*1</f>
        <v>1</v>
      </c>
      <c r="U9" s="335"/>
      <c r="V9" s="360"/>
      <c r="W9" s="404"/>
      <c r="X9" s="356"/>
      <c r="Y9" s="362"/>
      <c r="Z9" s="388"/>
      <c r="AA9" s="389"/>
      <c r="AB9" s="391"/>
      <c r="AD9" s="407"/>
      <c r="AE9" s="332"/>
      <c r="AF9" s="332"/>
      <c r="AG9" s="333"/>
    </row>
    <row r="10" spans="1:33" ht="16.5" thickTop="1" thickBot="1" x14ac:dyDescent="0.3">
      <c r="A10" s="352"/>
      <c r="B10" s="66">
        <f>G6</f>
        <v>0</v>
      </c>
      <c r="C10" s="67">
        <f>F6</f>
        <v>0</v>
      </c>
      <c r="D10" s="68">
        <f>I6</f>
        <v>0</v>
      </c>
      <c r="E10" s="69">
        <f>H6</f>
        <v>0</v>
      </c>
      <c r="F10" s="397"/>
      <c r="G10" s="398"/>
      <c r="H10" s="398"/>
      <c r="I10" s="399"/>
      <c r="J10" s="70"/>
      <c r="K10" s="71"/>
      <c r="L10" s="72"/>
      <c r="M10" s="54"/>
      <c r="N10" s="70"/>
      <c r="O10" s="71"/>
      <c r="P10" s="72"/>
      <c r="Q10" s="56"/>
      <c r="R10" s="73"/>
      <c r="S10" s="71"/>
      <c r="T10" s="56"/>
      <c r="U10" s="59"/>
      <c r="V10" s="359">
        <f>P11+L11+D11+T11</f>
        <v>0</v>
      </c>
      <c r="W10" s="404"/>
      <c r="X10" s="344">
        <f>J10+J11+L10+N10+N11+P10+D10+B10+B11+R10+R11+T10</f>
        <v>0</v>
      </c>
      <c r="Y10" s="361">
        <f>K11+K10+M10+O11+O10+U10+E10+C10+C11+S10+S11+Q10</f>
        <v>0</v>
      </c>
      <c r="Z10" s="388"/>
      <c r="AA10" s="389"/>
      <c r="AB10" s="391"/>
      <c r="AD10" s="407"/>
      <c r="AE10" s="332"/>
      <c r="AF10" s="332"/>
      <c r="AG10" s="333"/>
    </row>
    <row r="11" spans="1:33" ht="15.75" thickBot="1" x14ac:dyDescent="0.3">
      <c r="A11" s="415"/>
      <c r="B11" s="74">
        <f>G7</f>
        <v>0</v>
      </c>
      <c r="C11" s="75">
        <f>F7</f>
        <v>0</v>
      </c>
      <c r="D11" s="334">
        <f>IF(AND(B10=0,B11=0),0,1)*0+IF(AND(B10&gt;C10,B11&gt;C11),1,0)*2+IF(AND(B10&lt;C10,B11&lt;C11),1,0)*IF(AND(B10=0,B11=0),0,1)+IF(D10&gt;E10,1,0)*2+IF(D10&lt;E10,1,0)*1</f>
        <v>0</v>
      </c>
      <c r="E11" s="335"/>
      <c r="F11" s="434"/>
      <c r="G11" s="435"/>
      <c r="H11" s="435"/>
      <c r="I11" s="436"/>
      <c r="J11" s="76"/>
      <c r="K11" s="77"/>
      <c r="L11" s="334">
        <f>IF(AND(J10=0,J11=0),0,1)*0+IF(AND(J10&gt;K10,J11&gt;K11),1,0)*2+IF(AND(J10&lt;K10,J11&lt;K11),1,0)*IF(AND(J10=0,J11=0),0,1)+IF(L10&gt;M10,1,0)*2+IF(L10&lt;M10,1,0)*1</f>
        <v>0</v>
      </c>
      <c r="M11" s="335"/>
      <c r="N11" s="76"/>
      <c r="O11" s="77"/>
      <c r="P11" s="409">
        <f>IF(AND(N10=0,N11=0),0,1)*0+IF(AND(N10&gt;O10,N11&gt;O11),1,0)*2+IF(AND(N10&lt;O10,N11&lt;O11),1,0)*IF(AND(N10=0,N11=0),0,1)+IF(P10&gt;Q10,1,0)*2+IF(P10&lt;Q10,1,0)*1</f>
        <v>0</v>
      </c>
      <c r="Q11" s="410"/>
      <c r="R11" s="78"/>
      <c r="S11" s="77"/>
      <c r="T11" s="409">
        <f>IF(AND(R10=0,R11=0),0,1)*0+IF(AND(R10&gt;S10,R11&gt;S11),1,0)*2+IF(AND(R10&lt;S10,R11&lt;S11),1,0)*IF(AND(R10=0,R11=0),0,1)+IF(T10&gt;U10,1,0)*2+IF(T10&lt;U10,1,0)*1</f>
        <v>0</v>
      </c>
      <c r="U11" s="410"/>
      <c r="V11" s="360"/>
      <c r="W11" s="412"/>
      <c r="X11" s="356"/>
      <c r="Y11" s="362"/>
      <c r="Z11" s="406"/>
      <c r="AA11" s="396"/>
      <c r="AB11" s="408"/>
      <c r="AD11" s="407"/>
      <c r="AE11" s="332"/>
      <c r="AF11" s="332"/>
      <c r="AG11" s="333"/>
    </row>
    <row r="12" spans="1:33" ht="16.5" customHeight="1" thickTop="1" thickBot="1" x14ac:dyDescent="0.3">
      <c r="A12" s="336" t="s">
        <v>96</v>
      </c>
      <c r="B12" s="55">
        <f>K4</f>
        <v>8</v>
      </c>
      <c r="C12" s="52">
        <f>J4</f>
        <v>15</v>
      </c>
      <c r="D12" s="53">
        <f>M4</f>
        <v>0</v>
      </c>
      <c r="E12" s="54">
        <f>L4</f>
        <v>0</v>
      </c>
      <c r="F12" s="79">
        <f>K8</f>
        <v>13</v>
      </c>
      <c r="G12" s="80">
        <f>J8</f>
        <v>15</v>
      </c>
      <c r="H12" s="57">
        <f>M8</f>
        <v>11</v>
      </c>
      <c r="I12" s="56">
        <f>L8</f>
        <v>7</v>
      </c>
      <c r="J12" s="431"/>
      <c r="K12" s="432"/>
      <c r="L12" s="432"/>
      <c r="M12" s="433"/>
      <c r="N12" s="55">
        <v>5</v>
      </c>
      <c r="O12" s="52">
        <v>15</v>
      </c>
      <c r="P12" s="117"/>
      <c r="Q12" s="56"/>
      <c r="R12" s="120">
        <v>9</v>
      </c>
      <c r="S12" s="119">
        <v>15</v>
      </c>
      <c r="T12" s="56"/>
      <c r="U12" s="122"/>
      <c r="V12" s="359">
        <f>P13+H13+D13+T13</f>
        <v>5</v>
      </c>
      <c r="W12" s="411">
        <f>V12+V14</f>
        <v>5</v>
      </c>
      <c r="X12" s="344">
        <f>H12+F12+F13+D12+B12+B13+N12+N13+P12+R12+R13+T12</f>
        <v>86</v>
      </c>
      <c r="Y12" s="361">
        <f>I12+G12+G13+E12+C12+C13+O13+O12+U12+S12+S13+Q12</f>
        <v>122</v>
      </c>
      <c r="Z12" s="344">
        <f>X12+X14</f>
        <v>86</v>
      </c>
      <c r="AA12" s="361">
        <f>Y12+Y14</f>
        <v>122</v>
      </c>
      <c r="AB12" s="390" t="s">
        <v>220</v>
      </c>
      <c r="AD12" s="407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2</v>
      </c>
      <c r="AE12" s="33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7</v>
      </c>
      <c r="AF12" s="332">
        <f t="shared" ref="AF12" si="2">AD12/AE12</f>
        <v>0.2857142857142857</v>
      </c>
      <c r="AG12" s="333">
        <f t="shared" ref="AG12" si="3">Z12/AA12</f>
        <v>0.70491803278688525</v>
      </c>
    </row>
    <row r="13" spans="1:33" ht="15.75" thickBot="1" x14ac:dyDescent="0.3">
      <c r="A13" s="352"/>
      <c r="B13" s="62">
        <f>K5</f>
        <v>11</v>
      </c>
      <c r="C13" s="63">
        <f>J5</f>
        <v>15</v>
      </c>
      <c r="D13" s="334">
        <f>IF(AND(B12=0,B13=0),0,1)*0+IF(AND(B12&gt;C12,B13&gt;C13),1,0)*2+IF(AND(B12&lt;C12,B13&lt;C13),1,0)*IF(AND(B12=0,B13=0),0,1)+IF(D12&gt;E12,1,0)*2+IF(D12&lt;E12,1,0)*1</f>
        <v>1</v>
      </c>
      <c r="E13" s="335"/>
      <c r="F13" s="82">
        <f>K9</f>
        <v>15</v>
      </c>
      <c r="G13" s="65">
        <f>J9</f>
        <v>10</v>
      </c>
      <c r="H13" s="334">
        <f>IF(AND(F12=0,F13=0),0,1)*0+IF(AND(F12&gt;G12,F13&gt;G13),1,0)*2+IF(AND(F12&lt;G12,F13&lt;G13),1,0)*IF(AND(F12=0,F13=0),0,1)+IF(H12&gt;I12,1,0)*2+IF(H12&lt;I12,1,0)*1</f>
        <v>2</v>
      </c>
      <c r="I13" s="335"/>
      <c r="J13" s="397"/>
      <c r="K13" s="398"/>
      <c r="L13" s="398"/>
      <c r="M13" s="399"/>
      <c r="N13" s="62">
        <v>6</v>
      </c>
      <c r="O13" s="63">
        <v>15</v>
      </c>
      <c r="P13" s="334">
        <f>IF(AND(N12=0,N13=0),0,1)*0+IF(AND(N12&gt;O12,N13&gt;O13),1,0)*2+IF(AND(N12&lt;O12,N13&lt;O13),1,0)*IF(AND(N12=0,N13=0),0,1)+IF(P12&gt;Q12,1,0)*2+IF(P12&lt;Q12,1,0)*1</f>
        <v>1</v>
      </c>
      <c r="Q13" s="335"/>
      <c r="R13" s="64">
        <v>8</v>
      </c>
      <c r="S13" s="63">
        <v>15</v>
      </c>
      <c r="T13" s="334">
        <f>IF(AND(R12=0,R13=0),0,1)*0+IF(AND(R12&gt;S12,R13&gt;S13),1,0)*2+IF(AND(R12&lt;S12,R13&lt;S13),1,0)*IF(AND(R12=0,R13=0),0,1)+IF(T12&gt;U12,1,0)*2+IF(T12&lt;U12,1,0)*1</f>
        <v>1</v>
      </c>
      <c r="U13" s="335"/>
      <c r="V13" s="360"/>
      <c r="W13" s="404"/>
      <c r="X13" s="356"/>
      <c r="Y13" s="362"/>
      <c r="Z13" s="388"/>
      <c r="AA13" s="389"/>
      <c r="AB13" s="391"/>
      <c r="AD13" s="407"/>
      <c r="AE13" s="332"/>
      <c r="AF13" s="332"/>
      <c r="AG13" s="333"/>
    </row>
    <row r="14" spans="1:33" ht="16.5" thickTop="1" thickBot="1" x14ac:dyDescent="0.3">
      <c r="A14" s="352"/>
      <c r="B14" s="70">
        <f>K6</f>
        <v>0</v>
      </c>
      <c r="C14" s="71">
        <f>J6</f>
        <v>0</v>
      </c>
      <c r="D14" s="72">
        <f>M6</f>
        <v>0</v>
      </c>
      <c r="E14" s="54">
        <f>L6</f>
        <v>0</v>
      </c>
      <c r="F14" s="58">
        <f>K10</f>
        <v>0</v>
      </c>
      <c r="G14" s="83">
        <f>J10</f>
        <v>0</v>
      </c>
      <c r="H14" s="84">
        <f>M10</f>
        <v>0</v>
      </c>
      <c r="I14" s="56">
        <f>L10</f>
        <v>0</v>
      </c>
      <c r="J14" s="397"/>
      <c r="K14" s="398"/>
      <c r="L14" s="398"/>
      <c r="M14" s="399"/>
      <c r="N14" s="70"/>
      <c r="O14" s="71"/>
      <c r="P14" s="72"/>
      <c r="Q14" s="56"/>
      <c r="R14" s="73"/>
      <c r="S14" s="71"/>
      <c r="T14" s="56"/>
      <c r="U14" s="59"/>
      <c r="V14" s="359">
        <f>P15+H15+D15+T15</f>
        <v>0</v>
      </c>
      <c r="W14" s="404"/>
      <c r="X14" s="344">
        <f>H14+F14+F15+D14+B14+B15+N14+N15+P14+R14+R15+T14</f>
        <v>0</v>
      </c>
      <c r="Y14" s="361">
        <f>I14+G14+G15+E14+C14+C15+O15+O14+U14+S14+S15+Q14</f>
        <v>0</v>
      </c>
      <c r="Z14" s="388"/>
      <c r="AA14" s="389"/>
      <c r="AB14" s="391"/>
      <c r="AD14" s="407"/>
      <c r="AE14" s="332"/>
      <c r="AF14" s="332"/>
      <c r="AG14" s="333"/>
    </row>
    <row r="15" spans="1:33" ht="15.75" thickBot="1" x14ac:dyDescent="0.3">
      <c r="A15" s="415"/>
      <c r="B15" s="76">
        <f>K7</f>
        <v>0</v>
      </c>
      <c r="C15" s="77">
        <f>J7</f>
        <v>0</v>
      </c>
      <c r="D15" s="334">
        <f>IF(AND(B14=0,B15=0),0,1)*0+IF(AND(B14&gt;C14,B15&gt;C15),1,0)*2+IF(AND(B14&lt;C14,B15&lt;C15),1,0)*IF(AND(B14=0,B15=0),0,1)+IF(D14&gt;E14,1,0)*2+IF(D14&lt;E14,1,0)*1</f>
        <v>0</v>
      </c>
      <c r="E15" s="335"/>
      <c r="F15" s="77">
        <f>K11</f>
        <v>0</v>
      </c>
      <c r="G15" s="85">
        <f>J11</f>
        <v>0</v>
      </c>
      <c r="H15" s="334">
        <f>IF(AND(F14=0,F15=0),0,1)*0+IF(AND(F14&gt;G14,F15&gt;G15),1,0)*2+IF(AND(F14&lt;G14,F15&lt;G15),1,0)*IF(AND(F14=0,F15=0),0,1)+IF(H14&gt;I14,1,0)*2+IF(H14&lt;I14,1,0)*1</f>
        <v>0</v>
      </c>
      <c r="I15" s="335"/>
      <c r="J15" s="434"/>
      <c r="K15" s="435"/>
      <c r="L15" s="435"/>
      <c r="M15" s="436"/>
      <c r="N15" s="76"/>
      <c r="O15" s="77"/>
      <c r="P15" s="334">
        <f>IF(AND(N14=0,N15=0),0,1)*0+IF(AND(N14&gt;O14,N15&gt;O15),1,0)*2+IF(AND(N14&lt;O14,N15&lt;O15),1,0)*IF(AND(N14=0,N15=0),0,1)+IF(P14&gt;Q14,1,0)*2+IF(P14&lt;Q14,1,0)*1</f>
        <v>0</v>
      </c>
      <c r="Q15" s="335"/>
      <c r="R15" s="78"/>
      <c r="S15" s="77"/>
      <c r="T15" s="334">
        <f>IF(AND(R14=0,R15=0),0,1)*0+IF(AND(R14&gt;S14,R15&gt;S15),1,0)*2+IF(AND(R14&lt;S14,R15&lt;S15),1,0)*IF(AND(R14=0,R15=0),0,1)+IF(T14&gt;U14,1,0)*2+IF(T14&lt;U14,1,0)*1</f>
        <v>0</v>
      </c>
      <c r="U15" s="335"/>
      <c r="V15" s="360"/>
      <c r="W15" s="412"/>
      <c r="X15" s="356"/>
      <c r="Y15" s="362"/>
      <c r="Z15" s="406"/>
      <c r="AA15" s="396"/>
      <c r="AB15" s="408"/>
      <c r="AD15" s="407"/>
      <c r="AE15" s="332"/>
      <c r="AF15" s="332"/>
      <c r="AG15" s="333"/>
    </row>
    <row r="16" spans="1:33" ht="16.5" customHeight="1" thickTop="1" thickBot="1" x14ac:dyDescent="0.3">
      <c r="A16" s="336" t="s">
        <v>161</v>
      </c>
      <c r="B16" s="55">
        <f>O4</f>
        <v>21</v>
      </c>
      <c r="C16" s="52">
        <f>N4</f>
        <v>19</v>
      </c>
      <c r="D16" s="53">
        <f>Q4</f>
        <v>0</v>
      </c>
      <c r="E16" s="86">
        <f>P4</f>
        <v>0</v>
      </c>
      <c r="F16" s="79">
        <f>O8</f>
        <v>15</v>
      </c>
      <c r="G16" s="80">
        <f>N8</f>
        <v>10</v>
      </c>
      <c r="H16" s="57">
        <f>Q8</f>
        <v>0</v>
      </c>
      <c r="I16" s="81">
        <f>P8</f>
        <v>0</v>
      </c>
      <c r="J16" s="55">
        <f>O12</f>
        <v>15</v>
      </c>
      <c r="K16" s="52">
        <f>N12</f>
        <v>5</v>
      </c>
      <c r="L16" s="53">
        <f>Q12</f>
        <v>0</v>
      </c>
      <c r="M16" s="86">
        <f>P12</f>
        <v>0</v>
      </c>
      <c r="N16" s="431"/>
      <c r="O16" s="432"/>
      <c r="P16" s="432"/>
      <c r="Q16" s="433"/>
      <c r="R16" s="87">
        <v>15</v>
      </c>
      <c r="S16" s="88">
        <v>9</v>
      </c>
      <c r="T16" s="89"/>
      <c r="U16" s="90"/>
      <c r="V16" s="359">
        <f>H17+D17+L17+T17</f>
        <v>8</v>
      </c>
      <c r="W16" s="411">
        <f>V16+V18</f>
        <v>8</v>
      </c>
      <c r="X16" s="344">
        <f>J16+J17+L16+B16+B17+D16+F16+F17+H16+R16+R17+T16</f>
        <v>126</v>
      </c>
      <c r="Y16" s="361">
        <f>K17+K16+M16+C17+C16+E16+I16+G16+G17+S16+S17+U16</f>
        <v>86</v>
      </c>
      <c r="Z16" s="344">
        <f>X16+X18</f>
        <v>126</v>
      </c>
      <c r="AA16" s="361">
        <f>Y16+Y18</f>
        <v>86</v>
      </c>
      <c r="AB16" s="390" t="s">
        <v>217</v>
      </c>
      <c r="AD16" s="407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8</v>
      </c>
      <c r="AE16" s="33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332" t="e">
        <f t="shared" ref="AF16" si="4">AD16/AE16</f>
        <v>#DIV/0!</v>
      </c>
      <c r="AG16" s="333">
        <f t="shared" ref="AG16" si="5">Z16/AA16</f>
        <v>1.4651162790697674</v>
      </c>
    </row>
    <row r="17" spans="1:33" ht="15.75" thickBot="1" x14ac:dyDescent="0.3">
      <c r="A17" s="352"/>
      <c r="B17" s="62">
        <f>O5</f>
        <v>15</v>
      </c>
      <c r="C17" s="63">
        <f>N5</f>
        <v>12</v>
      </c>
      <c r="D17" s="334">
        <f>IF(AND(B16=0,B17=0),0,1)*0+IF(AND(B16&gt;C16,B17&gt;C17),1,0)*2+IF(AND(B16&lt;C16,B17&lt;C17),1,0)*IF(AND(B16=0,B17=0),0,1)+IF(D16&gt;E16,1,0)*2+IF(D16&lt;E16,1,0)*1</f>
        <v>2</v>
      </c>
      <c r="E17" s="335"/>
      <c r="F17" s="63">
        <f>O9</f>
        <v>15</v>
      </c>
      <c r="G17" s="65">
        <f>N9</f>
        <v>13</v>
      </c>
      <c r="H17" s="334">
        <f>IF(AND(F16=0,F17=0),0,1)*0+IF(AND(F16&gt;G16,F17&gt;G17),1,0)*2+IF(AND(F16&lt;G16,F17&lt;G17),1,0)*IF(AND(F16=0,F17=0),0,1)+IF(H16&gt;I16,1,0)*2+IF(H16&lt;I16,1,0)*1</f>
        <v>2</v>
      </c>
      <c r="I17" s="335"/>
      <c r="J17" s="62">
        <f>O13</f>
        <v>15</v>
      </c>
      <c r="K17" s="63">
        <f>N13</f>
        <v>6</v>
      </c>
      <c r="L17" s="334">
        <f>IF(AND(J16=0,J17=0),0,1)*0+IF(AND(J16&gt;K16,J17&gt;K17),1,0)*2+IF(AND(J16&lt;K16,J17&lt;K17),1,0)*IF(AND(J16=0,J17=0),0,1)+IF(L16&gt;M16,1,0)*2+IF(L16&lt;M16,1,0)*1</f>
        <v>2</v>
      </c>
      <c r="M17" s="335"/>
      <c r="N17" s="397"/>
      <c r="O17" s="398"/>
      <c r="P17" s="398"/>
      <c r="Q17" s="399"/>
      <c r="R17" s="91">
        <v>15</v>
      </c>
      <c r="S17" s="92">
        <v>12</v>
      </c>
      <c r="T17" s="334">
        <f>IF(AND(R16=0,R17=0),0,1)*0+IF(AND(R16&gt;S16,R17&gt;S17),1,0)*2+IF(AND(R16&lt;S16,R17&lt;S17),1,0)*IF(AND(R16=0,R17=0),0,1)+IF(T16&gt;U16,1,0)*2+IF(T16&lt;U16,1,0)*1</f>
        <v>2</v>
      </c>
      <c r="U17" s="335"/>
      <c r="V17" s="360"/>
      <c r="W17" s="404"/>
      <c r="X17" s="356"/>
      <c r="Y17" s="362"/>
      <c r="Z17" s="388"/>
      <c r="AA17" s="389"/>
      <c r="AB17" s="391"/>
      <c r="AD17" s="407"/>
      <c r="AE17" s="332"/>
      <c r="AF17" s="332"/>
      <c r="AG17" s="333"/>
    </row>
    <row r="18" spans="1:33" ht="16.5" thickTop="1" thickBot="1" x14ac:dyDescent="0.3">
      <c r="A18" s="352"/>
      <c r="B18" s="70">
        <f>O6</f>
        <v>0</v>
      </c>
      <c r="C18" s="71">
        <f>N6</f>
        <v>0</v>
      </c>
      <c r="D18" s="93">
        <f>Q6</f>
        <v>0</v>
      </c>
      <c r="E18" s="54">
        <f>P6</f>
        <v>0</v>
      </c>
      <c r="F18" s="58">
        <f>O10</f>
        <v>0</v>
      </c>
      <c r="G18" s="83">
        <f>N10</f>
        <v>0</v>
      </c>
      <c r="H18" s="94">
        <f>Q10</f>
        <v>0</v>
      </c>
      <c r="I18" s="56">
        <f>P10</f>
        <v>0</v>
      </c>
      <c r="J18" s="70">
        <f>O14</f>
        <v>0</v>
      </c>
      <c r="K18" s="71">
        <f>N14</f>
        <v>0</v>
      </c>
      <c r="L18" s="93">
        <f>Q14</f>
        <v>0</v>
      </c>
      <c r="M18" s="54">
        <f>P14</f>
        <v>0</v>
      </c>
      <c r="N18" s="397"/>
      <c r="O18" s="398"/>
      <c r="P18" s="398"/>
      <c r="Q18" s="399"/>
      <c r="R18" s="95"/>
      <c r="S18" s="96"/>
      <c r="T18" s="97"/>
      <c r="U18" s="98"/>
      <c r="V18" s="359">
        <f>D19+H19+L19+T19</f>
        <v>0</v>
      </c>
      <c r="W18" s="404"/>
      <c r="X18" s="344">
        <f>F19+J19+R18+R19+T18+J18+L18+B18+D18+F18+H18+B19</f>
        <v>0</v>
      </c>
      <c r="Y18" s="361">
        <f>K18+M18+C18+E18+I18+G18+C19+G19+K19+S18+S19+U18</f>
        <v>0</v>
      </c>
      <c r="Z18" s="388"/>
      <c r="AA18" s="389"/>
      <c r="AB18" s="391"/>
      <c r="AD18" s="407"/>
      <c r="AE18" s="332"/>
      <c r="AF18" s="332"/>
      <c r="AG18" s="333"/>
    </row>
    <row r="19" spans="1:33" ht="15.75" thickBot="1" x14ac:dyDescent="0.3">
      <c r="A19" s="415"/>
      <c r="B19" s="76">
        <f>O7</f>
        <v>0</v>
      </c>
      <c r="C19" s="77">
        <f>N7</f>
        <v>0</v>
      </c>
      <c r="D19" s="334">
        <f>IF(AND(B18=0,B19=0),0,1)*0+IF(AND(B18&gt;C18,B19&gt;C19),1,0)*2+IF(AND(B18&lt;C18,B19&lt;C19),1,0)*IF(AND(B18=0,B19=0),0,1)+IF(D18&gt;E18,1,0)*2+IF(D18&lt;E18,1,0)*1</f>
        <v>0</v>
      </c>
      <c r="E19" s="335"/>
      <c r="F19" s="77">
        <f>O11</f>
        <v>0</v>
      </c>
      <c r="G19" s="85">
        <f>N11</f>
        <v>0</v>
      </c>
      <c r="H19" s="409">
        <f>IF(AND(F18=0,F19=0),0,1)*0+IF(AND(F18&gt;G18,F19&gt;G19),1,0)*2+IF(AND(F18&lt;G18,F19&lt;G19),1,0)*IF(AND(F18=0,F19=0),0,1)+IF(H18&gt;I18,1,0)*2+IF(H18&lt;I18,1,0)*1</f>
        <v>0</v>
      </c>
      <c r="I19" s="410"/>
      <c r="J19" s="76">
        <f>O15</f>
        <v>0</v>
      </c>
      <c r="K19" s="77">
        <f>N15</f>
        <v>0</v>
      </c>
      <c r="L19" s="409">
        <f>IF(AND(J18=0,J19=0),0,1)*0+IF(AND(J18&gt;K18,J19&gt;K19),1,0)*2+IF(AND(J18&lt;K18,J19&lt;K19),1,0)*IF(AND(J18=0,J19=0),0,1)+IF(L18&gt;M18,1,0)*2+IF(L18&lt;M18,1,0)*1</f>
        <v>0</v>
      </c>
      <c r="M19" s="410"/>
      <c r="N19" s="434"/>
      <c r="O19" s="435"/>
      <c r="P19" s="435"/>
      <c r="Q19" s="436"/>
      <c r="R19" s="99"/>
      <c r="S19" s="100"/>
      <c r="T19" s="334">
        <f>IF(AND(R18=0,R19=0),0,1)*0+IF(AND(R18&gt;S18,R19&gt;S19),1,0)*2+IF(AND(R18&lt;S18,R19&lt;S19),1,0)*IF(AND(R18=0,R19=0),0,1)+IF(T18&gt;U18,1,0)*2+IF(T18&lt;U18,1,0)*1</f>
        <v>0</v>
      </c>
      <c r="U19" s="335"/>
      <c r="V19" s="403"/>
      <c r="W19" s="412"/>
      <c r="X19" s="406"/>
      <c r="Y19" s="396"/>
      <c r="Z19" s="406"/>
      <c r="AA19" s="396"/>
      <c r="AB19" s="408"/>
      <c r="AD19" s="407"/>
      <c r="AE19" s="332"/>
      <c r="AF19" s="332"/>
      <c r="AG19" s="333"/>
    </row>
    <row r="20" spans="1:33" ht="16.5" thickTop="1" thickBot="1" x14ac:dyDescent="0.3">
      <c r="A20" s="336" t="s">
        <v>123</v>
      </c>
      <c r="B20" s="55">
        <f>S4</f>
        <v>8</v>
      </c>
      <c r="C20" s="101">
        <f>R4</f>
        <v>15</v>
      </c>
      <c r="D20" s="57">
        <f>U4</f>
        <v>6</v>
      </c>
      <c r="E20" s="86">
        <f>T4</f>
        <v>11</v>
      </c>
      <c r="F20" s="79">
        <f>S8</f>
        <v>15</v>
      </c>
      <c r="G20" s="80">
        <f>R8</f>
        <v>10</v>
      </c>
      <c r="H20" s="121">
        <f>U8</f>
        <v>0</v>
      </c>
      <c r="I20" s="56">
        <f>T8</f>
        <v>0</v>
      </c>
      <c r="J20" s="118">
        <f>S12</f>
        <v>15</v>
      </c>
      <c r="K20" s="123">
        <f>R12</f>
        <v>9</v>
      </c>
      <c r="L20" s="121">
        <f>U12</f>
        <v>0</v>
      </c>
      <c r="M20" s="54">
        <f>T12</f>
        <v>0</v>
      </c>
      <c r="N20" s="87">
        <f>S16</f>
        <v>9</v>
      </c>
      <c r="O20" s="102">
        <f>R16</f>
        <v>15</v>
      </c>
      <c r="P20" s="49">
        <f>U16</f>
        <v>0</v>
      </c>
      <c r="Q20" s="69">
        <f>T16</f>
        <v>0</v>
      </c>
      <c r="R20" s="397"/>
      <c r="S20" s="398"/>
      <c r="T20" s="398"/>
      <c r="U20" s="399"/>
      <c r="V20" s="359">
        <f>P21+L21+H21+D21</f>
        <v>6</v>
      </c>
      <c r="W20" s="404">
        <f>V20+V22</f>
        <v>6</v>
      </c>
      <c r="X20" s="344">
        <f>P20+N20+N21+L20+J20+J21+H20+F20+F21+D20+B20+B21</f>
        <v>110</v>
      </c>
      <c r="Y20" s="361">
        <f>Q20+O20+O21+M20+K20+K21+I20+G20+G21+E20+C20+C21</f>
        <v>97</v>
      </c>
      <c r="Z20" s="388">
        <f>X20+X22</f>
        <v>110</v>
      </c>
      <c r="AA20" s="389">
        <f>Y20+Y22</f>
        <v>97</v>
      </c>
      <c r="AB20" s="390" t="s">
        <v>219</v>
      </c>
      <c r="AD20" s="393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5</v>
      </c>
      <c r="AE20" s="332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4</v>
      </c>
      <c r="AF20" s="332">
        <f t="shared" ref="AF20" si="6">AD20/AE20</f>
        <v>1.25</v>
      </c>
      <c r="AG20" s="333">
        <f t="shared" ref="AG20" si="7">Z20/AA20</f>
        <v>1.134020618556701</v>
      </c>
    </row>
    <row r="21" spans="1:33" ht="15.75" thickBot="1" x14ac:dyDescent="0.3">
      <c r="A21" s="352"/>
      <c r="B21" s="62">
        <f>S5</f>
        <v>15</v>
      </c>
      <c r="C21" s="63">
        <f>R5</f>
        <v>9</v>
      </c>
      <c r="D21" s="334">
        <f>IF(AND(B20=0,B21=0),0,1)*0+IF(AND(B20&gt;C20,B21&gt;C21),1,0)*2+IF(AND(B20&lt;C20,B21&lt;C21),1,0)*IF(AND(B20=0,B21=0),0,1)+IF(D20&gt;E20,1,0)*2+IF(D20&lt;E20,1,0)*1</f>
        <v>1</v>
      </c>
      <c r="E21" s="335"/>
      <c r="F21" s="63">
        <f>S9</f>
        <v>15</v>
      </c>
      <c r="G21" s="65">
        <f>R9</f>
        <v>5</v>
      </c>
      <c r="H21" s="334">
        <f>IF(AND(F20=0,F21=0),0,1)*0+IF(AND(F20&gt;G20,F21&gt;G21),1,0)*2+IF(AND(F20&lt;G20,F21&lt;G21),1,0)*IF(AND(F20=0,F21=0),0,1)+IF(H20&gt;I20,1,0)*2+IF(H20&lt;I20,1,0)*1</f>
        <v>2</v>
      </c>
      <c r="I21" s="335"/>
      <c r="J21" s="62">
        <f>S13</f>
        <v>15</v>
      </c>
      <c r="K21" s="63">
        <f>R13</f>
        <v>8</v>
      </c>
      <c r="L21" s="334">
        <f>IF(AND(J20=0,J21=0),0,1)*0+IF(AND(J20&gt;K20,J21&gt;K21),1,0)*2+IF(AND(J20&lt;K20,J21&lt;K21),1,0)*IF(AND(J20=0,J21=0),0,1)+IF(L20&gt;M20,1,0)*2+IF(L20&lt;M20,1,0)*1</f>
        <v>2</v>
      </c>
      <c r="M21" s="335"/>
      <c r="N21" s="91">
        <f>S17</f>
        <v>12</v>
      </c>
      <c r="O21" s="92">
        <f>R17</f>
        <v>15</v>
      </c>
      <c r="P21" s="334">
        <f>IF(AND(N20=0,N21=0),0,1)*0+IF(AND(N20&gt;O20,N21&gt;O21),1,0)*2+IF(AND(N20&lt;O20,N21&lt;O21),1,0)*IF(AND(N20=0,N21=0),0,1)+IF(P20&gt;Q20,1,0)*2+IF(P20&lt;Q20,1,0)*1</f>
        <v>1</v>
      </c>
      <c r="Q21" s="335"/>
      <c r="R21" s="397"/>
      <c r="S21" s="398"/>
      <c r="T21" s="398"/>
      <c r="U21" s="399"/>
      <c r="V21" s="403"/>
      <c r="W21" s="404"/>
      <c r="X21" s="406"/>
      <c r="Y21" s="396"/>
      <c r="Z21" s="388"/>
      <c r="AA21" s="389"/>
      <c r="AB21" s="391"/>
      <c r="AD21" s="393"/>
      <c r="AE21" s="332"/>
      <c r="AF21" s="332"/>
      <c r="AG21" s="333"/>
    </row>
    <row r="22" spans="1:33" ht="15.75" thickBot="1" x14ac:dyDescent="0.3">
      <c r="A22" s="352"/>
      <c r="B22" s="70">
        <f>S6</f>
        <v>0</v>
      </c>
      <c r="C22" s="71">
        <f>R6</f>
        <v>0</v>
      </c>
      <c r="D22" s="84">
        <f>U6</f>
        <v>0</v>
      </c>
      <c r="E22" s="54">
        <f>T6</f>
        <v>0</v>
      </c>
      <c r="F22" s="58">
        <f>S10</f>
        <v>0</v>
      </c>
      <c r="G22" s="83">
        <f>R10</f>
        <v>0</v>
      </c>
      <c r="H22" s="84">
        <f>U10</f>
        <v>0</v>
      </c>
      <c r="I22" s="56">
        <f>T10</f>
        <v>0</v>
      </c>
      <c r="J22" s="70">
        <f>S14</f>
        <v>0</v>
      </c>
      <c r="K22" s="103">
        <f>R14</f>
        <v>0</v>
      </c>
      <c r="L22" s="84">
        <f>U14</f>
        <v>0</v>
      </c>
      <c r="M22" s="54">
        <f>T14</f>
        <v>0</v>
      </c>
      <c r="N22" s="95">
        <f>S18</f>
        <v>0</v>
      </c>
      <c r="O22" s="104">
        <f>R18</f>
        <v>0</v>
      </c>
      <c r="P22" s="68">
        <f>U18</f>
        <v>0</v>
      </c>
      <c r="Q22" s="69">
        <f>T18</f>
        <v>0</v>
      </c>
      <c r="R22" s="397"/>
      <c r="S22" s="398"/>
      <c r="T22" s="398"/>
      <c r="U22" s="399"/>
      <c r="V22" s="395">
        <f>P23+L23+H23+D23</f>
        <v>0</v>
      </c>
      <c r="W22" s="404"/>
      <c r="X22" s="388">
        <f>P22+N22+N23+L22+J22+J23+H22+F22+F23+D22+B22+B23</f>
        <v>0</v>
      </c>
      <c r="Y22" s="389">
        <f>Q22+O22+O23+M22+K22+K23+I22+G22+G23+E22+C22+C23</f>
        <v>0</v>
      </c>
      <c r="Z22" s="388"/>
      <c r="AA22" s="389"/>
      <c r="AB22" s="391"/>
      <c r="AD22" s="393"/>
      <c r="AE22" s="332"/>
      <c r="AF22" s="332"/>
      <c r="AG22" s="333"/>
    </row>
    <row r="23" spans="1:33" ht="15.75" thickBot="1" x14ac:dyDescent="0.3">
      <c r="A23" s="337"/>
      <c r="B23" s="105">
        <f>S7</f>
        <v>0</v>
      </c>
      <c r="C23" s="106">
        <f>R7</f>
        <v>0</v>
      </c>
      <c r="D23" s="350">
        <f>IF(AND(B22=0,B23=0),0,1)*0+IF(AND(B22&gt;C22,B23&gt;C23),1,0)*2+IF(AND(B22&lt;C22,B23&lt;C23),1,0)*IF(AND(B22=0,B23=0),0,1)+IF(D22&gt;E22,1,0)*2+IF(D22&lt;E22,1,0)*1</f>
        <v>0</v>
      </c>
      <c r="E23" s="351"/>
      <c r="F23" s="106">
        <f>S11</f>
        <v>0</v>
      </c>
      <c r="G23" s="107">
        <f>R11</f>
        <v>0</v>
      </c>
      <c r="H23" s="350">
        <f>IF(AND(F22=0,F23=0),0,1)*0+IF(AND(F22&gt;G22,F23&gt;G23),1,0)*2+IF(AND(F22&lt;G22,F23&lt;G23),1,0)*IF(AND(F22=0,F23=0),0,1)+IF(H22&gt;I22,1,0)*2+IF(H22&lt;I22,1,0)*1</f>
        <v>0</v>
      </c>
      <c r="I23" s="351"/>
      <c r="J23" s="105">
        <f>S15</f>
        <v>0</v>
      </c>
      <c r="K23" s="106">
        <f>R15</f>
        <v>0</v>
      </c>
      <c r="L23" s="350">
        <f>IF(AND(J22=0,J23=0),0,1)*0+IF(AND(J22&gt;K22,J23&gt;K23),1,0)*2+IF(AND(J22&lt;K22,J23&lt;K23),1,0)*IF(AND(J22=0,J23=0),0,1)+IF(L22&gt;M22,1,0)*2+IF(L22&lt;M22,1,0)*1</f>
        <v>0</v>
      </c>
      <c r="M23" s="351"/>
      <c r="N23" s="108">
        <f>S19</f>
        <v>0</v>
      </c>
      <c r="O23" s="109">
        <f>R19</f>
        <v>0</v>
      </c>
      <c r="P23" s="350">
        <f>IF(AND(N22=0,N23=0),0,1)*0+IF(AND(N22&gt;O22,N23&gt;O23),1,0)*2+IF(AND(N22&lt;O22,N23&lt;O23),1,0)*IF(AND(N22=0,N23=0),0,1)+IF(P22&gt;Q22,1,0)*2+IF(P22&lt;Q22,1,0)*1</f>
        <v>0</v>
      </c>
      <c r="Q23" s="351"/>
      <c r="R23" s="400"/>
      <c r="S23" s="401"/>
      <c r="T23" s="401"/>
      <c r="U23" s="402"/>
      <c r="V23" s="378"/>
      <c r="W23" s="405"/>
      <c r="X23" s="345"/>
      <c r="Y23" s="379"/>
      <c r="Z23" s="345"/>
      <c r="AA23" s="379"/>
      <c r="AB23" s="392"/>
      <c r="AD23" s="394"/>
      <c r="AE23" s="348"/>
      <c r="AF23" s="348"/>
      <c r="AG23" s="349"/>
    </row>
    <row r="24" spans="1:33" ht="15.75" thickTop="1" x14ac:dyDescent="0.25"/>
    <row r="26" spans="1:33" x14ac:dyDescent="0.25">
      <c r="A26" t="s">
        <v>10</v>
      </c>
    </row>
  </sheetData>
  <mergeCells count="129">
    <mergeCell ref="A1:X1"/>
    <mergeCell ref="B3:E3"/>
    <mergeCell ref="F3:I3"/>
    <mergeCell ref="J3:M3"/>
    <mergeCell ref="N3:Q3"/>
    <mergeCell ref="R3:U3"/>
    <mergeCell ref="V3:W3"/>
    <mergeCell ref="X3:Y3"/>
    <mergeCell ref="Z3:AA3"/>
    <mergeCell ref="A4:A7"/>
    <mergeCell ref="B4:E7"/>
    <mergeCell ref="V4:V5"/>
    <mergeCell ref="W4:W7"/>
    <mergeCell ref="X4:X5"/>
    <mergeCell ref="Y4:Y5"/>
    <mergeCell ref="Z4:Z7"/>
    <mergeCell ref="AA4:AA7"/>
    <mergeCell ref="X6:X7"/>
    <mergeCell ref="AB4:AB7"/>
    <mergeCell ref="AD4:AD7"/>
    <mergeCell ref="AE4:AE7"/>
    <mergeCell ref="AF4:AF7"/>
    <mergeCell ref="AG4:AG7"/>
    <mergeCell ref="H5:I5"/>
    <mergeCell ref="L5:M5"/>
    <mergeCell ref="P5:Q5"/>
    <mergeCell ref="T5:U5"/>
    <mergeCell ref="V6:V7"/>
    <mergeCell ref="Y6:Y7"/>
    <mergeCell ref="H7:I7"/>
    <mergeCell ref="L7:M7"/>
    <mergeCell ref="P7:Q7"/>
    <mergeCell ref="T7:U7"/>
    <mergeCell ref="A8:A11"/>
    <mergeCell ref="F8:I11"/>
    <mergeCell ref="V8:V9"/>
    <mergeCell ref="W8:W11"/>
    <mergeCell ref="X8:X9"/>
    <mergeCell ref="AF8:AF11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Y8:Y9"/>
    <mergeCell ref="Z8:Z11"/>
    <mergeCell ref="AA8:AA11"/>
    <mergeCell ref="AB8:AB11"/>
    <mergeCell ref="AD8:AD11"/>
    <mergeCell ref="AE8:AE11"/>
    <mergeCell ref="L11:M11"/>
    <mergeCell ref="P11:Q11"/>
    <mergeCell ref="T11:U11"/>
    <mergeCell ref="AG12:AG15"/>
    <mergeCell ref="D13:E13"/>
    <mergeCell ref="H13:I13"/>
    <mergeCell ref="P13:Q13"/>
    <mergeCell ref="T13:U13"/>
    <mergeCell ref="V14:V15"/>
    <mergeCell ref="X14:X15"/>
    <mergeCell ref="W12:W15"/>
    <mergeCell ref="X12:X13"/>
    <mergeCell ref="Y12:Y13"/>
    <mergeCell ref="Z12:Z15"/>
    <mergeCell ref="AA12:AA15"/>
    <mergeCell ref="AB12:AB15"/>
    <mergeCell ref="Y14:Y15"/>
    <mergeCell ref="J12:M15"/>
    <mergeCell ref="V12:V13"/>
    <mergeCell ref="D15:E15"/>
    <mergeCell ref="H15:I15"/>
    <mergeCell ref="P15:Q15"/>
    <mergeCell ref="T15:U15"/>
    <mergeCell ref="AE12:AE15"/>
    <mergeCell ref="AF12:AF15"/>
    <mergeCell ref="A16:A19"/>
    <mergeCell ref="N16:Q19"/>
    <mergeCell ref="V16:V17"/>
    <mergeCell ref="W16:W19"/>
    <mergeCell ref="X16:X17"/>
    <mergeCell ref="Y16:Y17"/>
    <mergeCell ref="L19:M19"/>
    <mergeCell ref="T19:U19"/>
    <mergeCell ref="AD12:AD15"/>
    <mergeCell ref="A12:A15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Zeros="0" workbookViewId="0">
      <selection activeCell="A10" sqref="A10:A11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140625" customWidth="1"/>
    <col min="15" max="15" width="3.7109375" customWidth="1"/>
    <col min="16" max="16" width="4.5703125" customWidth="1"/>
    <col min="17" max="17" width="3.5703125" customWidth="1"/>
    <col min="18" max="18" width="7.42578125" customWidth="1"/>
    <col min="19" max="19" width="5.42578125" customWidth="1"/>
    <col min="20" max="20" width="6" customWidth="1"/>
    <col min="21" max="21" width="7.42578125" customWidth="1"/>
    <col min="22" max="22" width="11.28515625" customWidth="1"/>
    <col min="23" max="23" width="8.5703125" customWidth="1"/>
    <col min="24" max="24" width="9.85546875" customWidth="1"/>
    <col min="25" max="25" width="9.7109375" customWidth="1"/>
    <col min="26" max="26" width="9.42578125" customWidth="1"/>
    <col min="27" max="27" width="10.28515625" customWidth="1"/>
    <col min="28" max="28" width="9.5703125" customWidth="1"/>
  </cols>
  <sheetData>
    <row r="1" spans="1:26" ht="46.5" customHeight="1" x14ac:dyDescent="0.25">
      <c r="A1" s="372" t="s">
        <v>15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</row>
    <row r="2" spans="1:26" ht="15.75" thickBot="1" x14ac:dyDescent="0.3"/>
    <row r="3" spans="1:26" ht="49.5" customHeight="1" thickTop="1" thickBot="1" x14ac:dyDescent="0.3">
      <c r="A3" s="1" t="s">
        <v>0</v>
      </c>
      <c r="B3" s="373">
        <v>1</v>
      </c>
      <c r="C3" s="374"/>
      <c r="D3" s="374"/>
      <c r="E3" s="375"/>
      <c r="F3" s="373">
        <v>2</v>
      </c>
      <c r="G3" s="374"/>
      <c r="H3" s="374"/>
      <c r="I3" s="375"/>
      <c r="J3" s="373">
        <v>3</v>
      </c>
      <c r="K3" s="374"/>
      <c r="L3" s="374"/>
      <c r="M3" s="375"/>
      <c r="N3" s="373">
        <v>4</v>
      </c>
      <c r="O3" s="374"/>
      <c r="P3" s="374"/>
      <c r="Q3" s="375"/>
      <c r="R3" s="125" t="s">
        <v>12</v>
      </c>
      <c r="S3" s="376" t="s">
        <v>13</v>
      </c>
      <c r="T3" s="377"/>
      <c r="U3" s="2" t="s">
        <v>4</v>
      </c>
      <c r="W3" s="43" t="s">
        <v>6</v>
      </c>
      <c r="X3" s="44" t="s">
        <v>7</v>
      </c>
      <c r="Y3" s="44" t="s">
        <v>8</v>
      </c>
      <c r="Z3" s="45" t="s">
        <v>9</v>
      </c>
    </row>
    <row r="4" spans="1:26" ht="16.5" customHeight="1" thickTop="1" thickBot="1" x14ac:dyDescent="0.3">
      <c r="A4" s="336" t="s">
        <v>196</v>
      </c>
      <c r="B4" s="365"/>
      <c r="C4" s="366"/>
      <c r="D4" s="366"/>
      <c r="E4" s="367"/>
      <c r="F4" s="211">
        <v>10</v>
      </c>
      <c r="G4" s="212">
        <v>15</v>
      </c>
      <c r="H4" s="213">
        <v>10</v>
      </c>
      <c r="I4" s="214">
        <v>12</v>
      </c>
      <c r="J4" s="211">
        <v>11</v>
      </c>
      <c r="K4" s="215">
        <v>15</v>
      </c>
      <c r="L4" s="213">
        <v>11</v>
      </c>
      <c r="M4" s="216">
        <v>5</v>
      </c>
      <c r="N4" s="211">
        <v>15</v>
      </c>
      <c r="O4" s="215">
        <v>10</v>
      </c>
      <c r="P4" s="213">
        <v>11</v>
      </c>
      <c r="Q4" s="216">
        <v>9</v>
      </c>
      <c r="R4" s="359">
        <f>P5+L5+H5</f>
        <v>5</v>
      </c>
      <c r="S4" s="344">
        <f>J4+J5+L4+N4+N5+P4+H4+F4+F5</f>
        <v>109</v>
      </c>
      <c r="T4" s="361">
        <f>K5+K4+M4+O5+O4+Q4+I4+G4+G5</f>
        <v>105</v>
      </c>
      <c r="U4" s="363" t="s">
        <v>219</v>
      </c>
      <c r="W4" s="346">
        <f>IF(F4&gt;G4,1,0)+IF(F5&gt;G5,1,0)+IF(H4&gt;I4,1,0)+IF(J4&gt;K4,1,0)+IF(J5&gt;K5,1,0)+IF(L4&gt;M4,1,0)+IF(N4&gt;O4,1,0)+IF(N5&gt;O5,1,0)+IF(P4&gt;Q4,1,0)</f>
        <v>5</v>
      </c>
      <c r="X4" s="332">
        <f>IF(F4&lt;G4,1,0)+IF(F5&lt;G5,1,0)+IF(H4&lt;I4,1,0)+IF(J4&lt;K4,1,0)+IF(J5&lt;K5,1,0)+IF(L4&lt;M4,1,0)+IF(N4&lt;O4,1,0)+IF(N5&lt;O5,1,0)+IF(P4&lt;Q4,1,0)</f>
        <v>4</v>
      </c>
      <c r="Y4" s="332">
        <f>W4/X4</f>
        <v>1.25</v>
      </c>
      <c r="Z4" s="333">
        <f>S4/T4</f>
        <v>1.0380952380952382</v>
      </c>
    </row>
    <row r="5" spans="1:26" ht="15.75" customHeight="1" thickBot="1" x14ac:dyDescent="0.3">
      <c r="A5" s="352"/>
      <c r="B5" s="368"/>
      <c r="C5" s="369"/>
      <c r="D5" s="369"/>
      <c r="E5" s="370"/>
      <c r="F5" s="217">
        <v>15</v>
      </c>
      <c r="G5" s="218">
        <v>11</v>
      </c>
      <c r="H5" s="381">
        <f>IF(AND(F4=0,F5=0),0,1)*0+IF(AND(F4&gt;G4,F5&gt;G5),1,0)*2+IF(AND(F4&lt;G4,F5&lt;G5),1,0)*IF(AND(F4=0,F5=0),0,1)+IF(H4&gt;I4,1,0)*2+IF(H4&lt;I4,1,0)*1</f>
        <v>1</v>
      </c>
      <c r="I5" s="381"/>
      <c r="J5" s="217">
        <v>15</v>
      </c>
      <c r="K5" s="218">
        <v>13</v>
      </c>
      <c r="L5" s="381">
        <f>IF(AND(J4=0,J5=0),0,1)*0+IF(AND(J4&gt;K4,J5&gt;K5),1,0)*2+IF(AND(J4&lt;K4,J5&lt;K5),1,0)*IF(AND(J4=0,J5=0),0,1)+IF(L4&gt;M4,1,0)*2+IF(L4&lt;M4,1,0)*1</f>
        <v>2</v>
      </c>
      <c r="M5" s="381"/>
      <c r="N5" s="217">
        <v>11</v>
      </c>
      <c r="O5" s="218">
        <v>15</v>
      </c>
      <c r="P5" s="381">
        <f>IF(AND(N4=0,N5=0),0,1)*0+IF(AND(N4&gt;O4,N5&gt;O5),1,0)*2+IF(AND(N4&lt;O4,N5&lt;O5),1,0)*IF(AND(N4=0,N5=0),0,1)+IF(P4&gt;Q4,1,0)*2+IF(P4&lt;Q4,1,0)*1</f>
        <v>2</v>
      </c>
      <c r="Q5" s="381"/>
      <c r="R5" s="360"/>
      <c r="S5" s="356"/>
      <c r="T5" s="362"/>
      <c r="U5" s="364"/>
      <c r="W5" s="357"/>
      <c r="X5" s="332"/>
      <c r="Y5" s="332"/>
      <c r="Z5" s="333"/>
    </row>
    <row r="6" spans="1:26" ht="16.5" customHeight="1" thickTop="1" thickBot="1" x14ac:dyDescent="0.3">
      <c r="A6" s="336" t="s">
        <v>197</v>
      </c>
      <c r="B6" s="3">
        <f>G4</f>
        <v>15</v>
      </c>
      <c r="C6" s="4">
        <f>F4</f>
        <v>10</v>
      </c>
      <c r="D6" s="5">
        <f>I4</f>
        <v>12</v>
      </c>
      <c r="E6" s="6">
        <f>H4</f>
        <v>10</v>
      </c>
      <c r="F6" s="384"/>
      <c r="G6" s="384"/>
      <c r="H6" s="384"/>
      <c r="I6" s="384"/>
      <c r="J6" s="219">
        <v>14</v>
      </c>
      <c r="K6" s="220">
        <v>16</v>
      </c>
      <c r="L6" s="221">
        <v>7</v>
      </c>
      <c r="M6" s="222">
        <v>11</v>
      </c>
      <c r="N6" s="223">
        <v>15</v>
      </c>
      <c r="O6" s="220">
        <v>8</v>
      </c>
      <c r="P6" s="224"/>
      <c r="Q6" s="222"/>
      <c r="R6" s="359">
        <f>P7+L7+D7</f>
        <v>5</v>
      </c>
      <c r="S6" s="344">
        <f>J6+J7+L6+N6+N7+P6+D6+B6+B7</f>
        <v>104</v>
      </c>
      <c r="T6" s="361">
        <f>K7+K6+M6+O7+O6+Q6+E6+C6+C7</f>
        <v>91</v>
      </c>
      <c r="U6" s="363" t="s">
        <v>217</v>
      </c>
      <c r="W6" s="346">
        <f>IF(B6&gt;C6,1,0)+IF(B7&gt;C7,1,0)+IF(D6&gt;E6,1,0)+IF(J6&gt;K6,1,0)+IF(J7&gt;K7,1,0)+IF(L6&gt;M6,1,0)+IF(N6&gt;O6,1,0)+IF(N7&gt;O7,1,0)+IF(P6&gt;Q6,1,0)</f>
        <v>5</v>
      </c>
      <c r="X6" s="332">
        <f>IF(B6&lt;C6,1,0)+IF(B7&lt;C7,1,0)+IF(D6&lt;E6,1,0)+IF(J6&lt;K6,1,0)+IF(J7&lt;K7,1,0)+IF(L6&lt;M6,1,0)+IF(N6&lt;O6,1,0)+IF(N7&lt;O7,1,0)+IF(P6&lt;Q6,1,0)</f>
        <v>3</v>
      </c>
      <c r="Y6" s="332">
        <f t="shared" ref="Y6" si="0">W6/X6</f>
        <v>1.6666666666666667</v>
      </c>
      <c r="Z6" s="333">
        <f t="shared" ref="Z6" si="1">S6/T6</f>
        <v>1.1428571428571428</v>
      </c>
    </row>
    <row r="7" spans="1:26" ht="15.75" customHeight="1" thickTop="1" thickBot="1" x14ac:dyDescent="0.3">
      <c r="A7" s="352"/>
      <c r="B7" s="11">
        <f>G5</f>
        <v>11</v>
      </c>
      <c r="C7" s="12">
        <f>F5</f>
        <v>15</v>
      </c>
      <c r="D7" s="334">
        <f>IF(AND(B6=0,B7=0),0,1)*0+IF(AND(B6&gt;C6,B7&gt;C7),1,0)*2+IF(AND(B6&lt;C6,B7&lt;C7),1,0)*IF(AND(B6=0,B7=0),0,1)+IF(D6&gt;E6,1,0)*2+IF(D6&lt;E6,1,0)*1</f>
        <v>2</v>
      </c>
      <c r="E7" s="335"/>
      <c r="F7" s="384"/>
      <c r="G7" s="384"/>
      <c r="H7" s="384"/>
      <c r="I7" s="384"/>
      <c r="J7" s="225">
        <v>15</v>
      </c>
      <c r="K7" s="226">
        <v>11</v>
      </c>
      <c r="L7" s="381">
        <f>IF(AND(J6=0,J7=0),0,1)*0+IF(AND(J6&gt;K6,J7&gt;K7),1,0)*2+IF(AND(J6&lt;K6,J7&lt;K7),1,0)*IF(AND(J6=0,J7=0),0,1)+IF(L6&gt;M6,1,0)*2+IF(L6&lt;M6,1,0)*1</f>
        <v>1</v>
      </c>
      <c r="M7" s="381"/>
      <c r="N7" s="225">
        <v>15</v>
      </c>
      <c r="O7" s="226">
        <v>10</v>
      </c>
      <c r="P7" s="381">
        <f>IF(AND(N6=0,N7=0),0,1)*0+IF(AND(N6&gt;O6,N7&gt;O7),1,0)*2+IF(AND(N6&lt;O6,N7&lt;O7),1,0)*IF(AND(N6=0,N7=0),0,1)+IF(P6&gt;Q6,1,0)*2+IF(P6&lt;Q6,1,0)*1</f>
        <v>2</v>
      </c>
      <c r="Q7" s="381"/>
      <c r="R7" s="360"/>
      <c r="S7" s="356"/>
      <c r="T7" s="362"/>
      <c r="U7" s="364"/>
      <c r="W7" s="357"/>
      <c r="X7" s="332"/>
      <c r="Y7" s="332"/>
      <c r="Z7" s="333"/>
    </row>
    <row r="8" spans="1:26" ht="16.5" customHeight="1" thickTop="1" thickBot="1" x14ac:dyDescent="0.3">
      <c r="A8" s="336" t="s">
        <v>198</v>
      </c>
      <c r="B8" s="7">
        <f>K4</f>
        <v>15</v>
      </c>
      <c r="C8" s="15">
        <f>J4</f>
        <v>11</v>
      </c>
      <c r="D8" s="16">
        <f>M4</f>
        <v>5</v>
      </c>
      <c r="E8" s="129">
        <f>L4</f>
        <v>11</v>
      </c>
      <c r="F8" s="227">
        <f>K6</f>
        <v>16</v>
      </c>
      <c r="G8" s="228">
        <f>J6</f>
        <v>14</v>
      </c>
      <c r="H8" s="229">
        <f>M6</f>
        <v>11</v>
      </c>
      <c r="I8" s="230">
        <f>L6</f>
        <v>7</v>
      </c>
      <c r="J8" s="384"/>
      <c r="K8" s="384"/>
      <c r="L8" s="384"/>
      <c r="M8" s="384"/>
      <c r="N8" s="223">
        <v>11</v>
      </c>
      <c r="O8" s="220">
        <v>15</v>
      </c>
      <c r="P8" s="221">
        <v>11</v>
      </c>
      <c r="Q8" s="222">
        <v>3</v>
      </c>
      <c r="R8" s="359">
        <f>P9+H9+D9</f>
        <v>5</v>
      </c>
      <c r="S8" s="344">
        <f>H8+F8+F9+D8+B8+B9+N8+N9+P8</f>
        <v>108</v>
      </c>
      <c r="T8" s="361">
        <f>I8+G8+G9+E8+C8+C9+O9+O8+Q8</f>
        <v>98</v>
      </c>
      <c r="U8" s="363" t="s">
        <v>218</v>
      </c>
      <c r="W8" s="346">
        <f>IF(B8&gt;C8,1,0)+IF(B9&gt;C9,1,0)+IF(D8&gt;E8,1,0)+IF(F8&gt;G8,1,0)+IF(F9&gt;G9,1,0)+IF(H8&gt;I8,1,0)+IF(N8&gt;O8,1,0)+IF(N9&gt;O9,1,0)+IF(P8&gt;Q8,1,0)</f>
        <v>5</v>
      </c>
      <c r="X8" s="332">
        <f>IF(B8&lt;C8,1,0)+IF(B9&lt;C9,1,0)+IF(D8&lt;E8,1,0)+IF(F8&lt;G8,1,0)+IF(F9&lt;G9,1,0)+IF(H8&lt;I8,1,0)+IF(N8&lt;O8,1,0)+IF(N9&lt;O9,1,0)+IF(P8&lt;Q8,1,0)</f>
        <v>4</v>
      </c>
      <c r="Y8" s="332">
        <f t="shared" ref="Y8" si="2">W8/X8</f>
        <v>1.25</v>
      </c>
      <c r="Z8" s="333">
        <f t="shared" ref="Z8" si="3">S8/T8</f>
        <v>1.1020408163265305</v>
      </c>
    </row>
    <row r="9" spans="1:26" ht="15.75" customHeight="1" thickTop="1" thickBot="1" x14ac:dyDescent="0.3">
      <c r="A9" s="352"/>
      <c r="B9" s="20">
        <f>K5</f>
        <v>13</v>
      </c>
      <c r="C9" s="21">
        <f>J5</f>
        <v>15</v>
      </c>
      <c r="D9" s="334">
        <f>IF(AND(B8=0,B9=0),0,1)*0+IF(AND(B8&gt;C8,B9&gt;C9),1,0)*2+IF(AND(B8&lt;C8,B9&lt;C9),1,0)*IF(AND(B8=0,B9=0),0,1)+IF(D8&gt;E8,1,0)*2+IF(D8&lt;E8,1,0)*1</f>
        <v>1</v>
      </c>
      <c r="E9" s="335"/>
      <c r="F9" s="231">
        <f>K7</f>
        <v>11</v>
      </c>
      <c r="G9" s="232">
        <f>J7</f>
        <v>15</v>
      </c>
      <c r="H9" s="381">
        <f>IF(AND(F8=0,F9=0),0,1)*0+IF(AND(F8&gt;G8,F9&gt;G9),1,0)*2+IF(AND(F8&lt;G8,F9&lt;G9),1,0)*IF(AND(F8=0,F9=0),0,1)+IF(H8&gt;I8,1,0)*2+IF(H8&lt;I8,1,0)*1</f>
        <v>2</v>
      </c>
      <c r="I9" s="381"/>
      <c r="J9" s="384"/>
      <c r="K9" s="384"/>
      <c r="L9" s="384"/>
      <c r="M9" s="384"/>
      <c r="N9" s="225">
        <v>15</v>
      </c>
      <c r="O9" s="226">
        <v>7</v>
      </c>
      <c r="P9" s="381">
        <f>IF(AND(N8=0,N9=0),0,1)*0+IF(AND(N8&gt;O8,N9&gt;O9),1,0)*2+IF(AND(N8&lt;O8,N9&lt;O9),1,0)*IF(AND(N8=0,N9=0),0,1)+IF(P8&gt;Q8,1,0)*2+IF(P8&lt;Q8,1,0)*1</f>
        <v>2</v>
      </c>
      <c r="Q9" s="381"/>
      <c r="R9" s="360"/>
      <c r="S9" s="356"/>
      <c r="T9" s="362"/>
      <c r="U9" s="364"/>
      <c r="W9" s="357"/>
      <c r="X9" s="332"/>
      <c r="Y9" s="332"/>
      <c r="Z9" s="333"/>
    </row>
    <row r="10" spans="1:26" ht="16.5" customHeight="1" thickTop="1" thickBot="1" x14ac:dyDescent="0.3">
      <c r="A10" s="336" t="s">
        <v>223</v>
      </c>
      <c r="B10" s="7">
        <f>O4</f>
        <v>10</v>
      </c>
      <c r="C10" s="15">
        <f>N4</f>
        <v>15</v>
      </c>
      <c r="D10" s="16">
        <f>Q4</f>
        <v>9</v>
      </c>
      <c r="E10" s="129">
        <f>P4</f>
        <v>11</v>
      </c>
      <c r="F10" s="227">
        <f>O6</f>
        <v>8</v>
      </c>
      <c r="G10" s="228">
        <f>N6</f>
        <v>15</v>
      </c>
      <c r="H10" s="229">
        <f>Q6</f>
        <v>0</v>
      </c>
      <c r="I10" s="230">
        <f>P6</f>
        <v>0</v>
      </c>
      <c r="J10" s="223">
        <f>O8</f>
        <v>15</v>
      </c>
      <c r="K10" s="220">
        <f>N8</f>
        <v>11</v>
      </c>
      <c r="L10" s="221">
        <f>Q8</f>
        <v>3</v>
      </c>
      <c r="M10" s="222">
        <f>P8</f>
        <v>11</v>
      </c>
      <c r="N10" s="382"/>
      <c r="O10" s="382"/>
      <c r="P10" s="382"/>
      <c r="Q10" s="382"/>
      <c r="R10" s="359">
        <f>H11+D11+L11</f>
        <v>3</v>
      </c>
      <c r="S10" s="344">
        <f>J10+J11+L10+B10+B11+D10+F10+F11+H10</f>
        <v>77</v>
      </c>
      <c r="T10" s="361">
        <f>K11+K10+M10+C11+C10+E10+I10+G10+G11</f>
        <v>104</v>
      </c>
      <c r="U10" s="363" t="s">
        <v>220</v>
      </c>
      <c r="W10" s="346">
        <f>IF(B10&gt;C10,1,0)+IF(B11&gt;C11,1,0)+IF(D10&gt;E10,1,0)+IF(F10&gt;G10,1,0)+IF(F11&gt;G11,1,0)+IF(H10&gt;I10,1,0)+IF(J10&gt;K10,1,0)+IF(J11&gt;K11,1,0)+IF(L10&gt;M10,1,0)</f>
        <v>2</v>
      </c>
      <c r="X10" s="332">
        <f>IF(B10&lt;C10,1,0)+IF(B11&lt;C11,1,0)+IF(D10&lt;E10,1,0)+IF(F10&lt;G10,1,0)+IF(F11&lt;G11,1,0)+IF(H10&lt;I10,1,0)+IF(J10&lt;K10,1,0)+IF(J11&lt;K11,1,0)+IF(L10&lt;M10,1,0)</f>
        <v>6</v>
      </c>
      <c r="Y10" s="332">
        <f t="shared" ref="Y10" si="4">W10/X10</f>
        <v>0.33333333333333331</v>
      </c>
      <c r="Z10" s="333">
        <f t="shared" ref="Z10" si="5">S10/T10</f>
        <v>0.74038461538461542</v>
      </c>
    </row>
    <row r="11" spans="1:26" ht="15.75" customHeight="1" thickTop="1" thickBot="1" x14ac:dyDescent="0.3">
      <c r="A11" s="337"/>
      <c r="B11" s="24">
        <f>O5</f>
        <v>15</v>
      </c>
      <c r="C11" s="25">
        <f>N5</f>
        <v>11</v>
      </c>
      <c r="D11" s="350">
        <f>IF(AND(B10=0,B11=0),0,1)*0+IF(AND(B10&gt;C10,B11&gt;C11),1,0)*2+IF(AND(B10&lt;C10,B11&lt;C11),1,0)*IF(AND(B10=0,B11=0),0,1)+IF(D10&gt;E10,1,0)*2+IF(D10&lt;E10,1,0)*1</f>
        <v>1</v>
      </c>
      <c r="E11" s="351"/>
      <c r="F11" s="233">
        <f>O7</f>
        <v>10</v>
      </c>
      <c r="G11" s="234">
        <f>N7</f>
        <v>15</v>
      </c>
      <c r="H11" s="383">
        <f>IF(AND(F10=0,F11=0),0,1)*0+IF(AND(F10&gt;G10,F11&gt;G11),1,0)*2+IF(AND(F10&lt;G10,F11&lt;G11),1,0)*IF(AND(F10=0,F11=0),0,1)+IF(H10&gt;I10,1,0)*2+IF(H10&lt;I10,1,0)*1</f>
        <v>1</v>
      </c>
      <c r="I11" s="383"/>
      <c r="J11" s="235">
        <f>O9</f>
        <v>7</v>
      </c>
      <c r="K11" s="233">
        <f>N9</f>
        <v>15</v>
      </c>
      <c r="L11" s="383">
        <f>IF(AND(J10=0,J11=0),0,1)*0+IF(AND(J10&gt;K10,J11&gt;K11),1,0)*2+IF(AND(J10&lt;K10,J11&lt;K11),1,0)*IF(AND(J10=0,J11=0),0,1)+IF(L10&gt;M10,1,0)*2+IF(L10&lt;M10,1,0)*1</f>
        <v>1</v>
      </c>
      <c r="M11" s="383"/>
      <c r="N11" s="382"/>
      <c r="O11" s="382"/>
      <c r="P11" s="382"/>
      <c r="Q11" s="382"/>
      <c r="R11" s="378"/>
      <c r="S11" s="345"/>
      <c r="T11" s="379"/>
      <c r="U11" s="380"/>
      <c r="W11" s="347"/>
      <c r="X11" s="348"/>
      <c r="Y11" s="348"/>
      <c r="Z11" s="349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5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8">
    <mergeCell ref="D9:E9"/>
    <mergeCell ref="P9:Q9"/>
    <mergeCell ref="R8:R9"/>
    <mergeCell ref="L11:M11"/>
    <mergeCell ref="X8:X9"/>
    <mergeCell ref="S8:S9"/>
    <mergeCell ref="W8:W9"/>
    <mergeCell ref="R10:R11"/>
    <mergeCell ref="T10:T11"/>
    <mergeCell ref="U10:U11"/>
    <mergeCell ref="A1:X1"/>
    <mergeCell ref="B3:E3"/>
    <mergeCell ref="F3:I3"/>
    <mergeCell ref="J3:M3"/>
    <mergeCell ref="N3:Q3"/>
    <mergeCell ref="S3:T3"/>
    <mergeCell ref="A4:A5"/>
    <mergeCell ref="B4:E5"/>
    <mergeCell ref="S4:S5"/>
    <mergeCell ref="W4:W5"/>
    <mergeCell ref="T4:T5"/>
    <mergeCell ref="U4:U5"/>
    <mergeCell ref="H5:I5"/>
    <mergeCell ref="L5:M5"/>
    <mergeCell ref="P5:Q5"/>
    <mergeCell ref="R4:R5"/>
    <mergeCell ref="Y4:Y5"/>
    <mergeCell ref="Z4:Z5"/>
    <mergeCell ref="A6:A7"/>
    <mergeCell ref="F6:I7"/>
    <mergeCell ref="S6:S7"/>
    <mergeCell ref="W6:W7"/>
    <mergeCell ref="X6:X7"/>
    <mergeCell ref="Y6:Y7"/>
    <mergeCell ref="Z6:Z7"/>
    <mergeCell ref="D7:E7"/>
    <mergeCell ref="R6:R7"/>
    <mergeCell ref="T6:T7"/>
    <mergeCell ref="U6:U7"/>
    <mergeCell ref="X4:X5"/>
    <mergeCell ref="L7:M7"/>
    <mergeCell ref="P7:Q7"/>
    <mergeCell ref="Y8:Y9"/>
    <mergeCell ref="Z8:Z9"/>
    <mergeCell ref="H9:I9"/>
    <mergeCell ref="A10:A11"/>
    <mergeCell ref="N10:Q11"/>
    <mergeCell ref="S10:S11"/>
    <mergeCell ref="W10:W11"/>
    <mergeCell ref="X10:X11"/>
    <mergeCell ref="Y10:Y11"/>
    <mergeCell ref="Z10:Z11"/>
    <mergeCell ref="H11:I11"/>
    <mergeCell ref="D11:E11"/>
    <mergeCell ref="T8:T9"/>
    <mergeCell ref="U8:U9"/>
    <mergeCell ref="A8:A9"/>
    <mergeCell ref="J8:M9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showZeros="0" workbookViewId="0">
      <selection activeCell="U4" sqref="U4:U11"/>
    </sheetView>
  </sheetViews>
  <sheetFormatPr defaultRowHeight="15" x14ac:dyDescent="0.25"/>
  <cols>
    <col min="1" max="1" width="23.28515625" customWidth="1"/>
    <col min="2" max="2" width="4.140625" customWidth="1"/>
    <col min="3" max="3" width="4.42578125" customWidth="1"/>
    <col min="4" max="5" width="4.140625" customWidth="1"/>
    <col min="6" max="6" width="4.28515625" customWidth="1"/>
    <col min="7" max="7" width="4.5703125" customWidth="1"/>
    <col min="8" max="8" width="4.42578125" customWidth="1"/>
    <col min="9" max="9" width="4.140625" customWidth="1"/>
    <col min="10" max="10" width="4" customWidth="1"/>
    <col min="11" max="11" width="4.140625" customWidth="1"/>
    <col min="12" max="12" width="4.28515625" customWidth="1"/>
    <col min="13" max="13" width="4.140625" customWidth="1"/>
    <col min="14" max="14" width="3.85546875" customWidth="1"/>
    <col min="15" max="15" width="4" customWidth="1"/>
    <col min="16" max="16" width="4.140625" customWidth="1"/>
    <col min="17" max="17" width="3.85546875" customWidth="1"/>
    <col min="18" max="18" width="6.85546875" customWidth="1"/>
    <col min="19" max="19" width="5.140625" customWidth="1"/>
    <col min="20" max="20" width="5" customWidth="1"/>
    <col min="21" max="21" width="8.28515625" customWidth="1"/>
    <col min="22" max="22" width="12.28515625" customWidth="1"/>
    <col min="24" max="24" width="10" customWidth="1"/>
  </cols>
  <sheetData>
    <row r="1" spans="1:26" ht="41.25" customHeight="1" x14ac:dyDescent="0.25">
      <c r="A1" s="372" t="s">
        <v>42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</row>
    <row r="2" spans="1:26" ht="15.75" thickBot="1" x14ac:dyDescent="0.3"/>
    <row r="3" spans="1:26" ht="48" customHeight="1" thickTop="1" thickBot="1" x14ac:dyDescent="0.3">
      <c r="A3" s="1" t="s">
        <v>0</v>
      </c>
      <c r="B3" s="373">
        <v>1</v>
      </c>
      <c r="C3" s="374"/>
      <c r="D3" s="374"/>
      <c r="E3" s="375"/>
      <c r="F3" s="373">
        <v>2</v>
      </c>
      <c r="G3" s="374"/>
      <c r="H3" s="374"/>
      <c r="I3" s="375"/>
      <c r="J3" s="373">
        <v>3</v>
      </c>
      <c r="K3" s="374"/>
      <c r="L3" s="374"/>
      <c r="M3" s="375"/>
      <c r="N3" s="373">
        <v>4</v>
      </c>
      <c r="O3" s="374"/>
      <c r="P3" s="374"/>
      <c r="Q3" s="375"/>
      <c r="R3" s="126" t="s">
        <v>12</v>
      </c>
      <c r="S3" s="376" t="s">
        <v>13</v>
      </c>
      <c r="T3" s="377"/>
      <c r="U3" s="2" t="s">
        <v>4</v>
      </c>
      <c r="W3" s="43" t="s">
        <v>6</v>
      </c>
      <c r="X3" s="44" t="s">
        <v>7</v>
      </c>
      <c r="Y3" s="44" t="s">
        <v>8</v>
      </c>
      <c r="Z3" s="45" t="s">
        <v>9</v>
      </c>
    </row>
    <row r="4" spans="1:26" ht="16.5" thickTop="1" thickBot="1" x14ac:dyDescent="0.3">
      <c r="A4" s="336" t="s">
        <v>90</v>
      </c>
      <c r="B4" s="365"/>
      <c r="C4" s="366"/>
      <c r="D4" s="366"/>
      <c r="E4" s="367"/>
      <c r="F4" s="29">
        <v>14</v>
      </c>
      <c r="G4" s="30">
        <v>16</v>
      </c>
      <c r="H4" s="31"/>
      <c r="I4" s="40"/>
      <c r="J4" s="29">
        <v>13</v>
      </c>
      <c r="K4" s="32">
        <v>15</v>
      </c>
      <c r="L4" s="31">
        <v>11</v>
      </c>
      <c r="M4" s="41">
        <v>4</v>
      </c>
      <c r="N4" s="29">
        <v>4</v>
      </c>
      <c r="O4" s="32">
        <v>15</v>
      </c>
      <c r="P4" s="31"/>
      <c r="Q4" s="41"/>
      <c r="R4" s="359">
        <f>P5+L5+H5</f>
        <v>4</v>
      </c>
      <c r="S4" s="344">
        <f>J4+J5+L4+N4+N5+P4+H4+F4+F5</f>
        <v>73</v>
      </c>
      <c r="T4" s="361">
        <f>K5+K4+M4+O5+O4+Q4+I4+G4+G5</f>
        <v>91</v>
      </c>
      <c r="U4" s="363" t="s">
        <v>219</v>
      </c>
      <c r="W4" s="346">
        <f>IF(F4&gt;G4,1,0)+IF(F5&gt;G5,1,0)+IF(H4&gt;I4,1,0)+IF(J4&gt;K4,1,0)+IF(J5&gt;K5,1,0)+IF(L4&gt;M4,1,0)+IF(N4&gt;O4,1,0)+IF(N5&gt;O5,1,0)+IF(P4&gt;Q4,1,0)</f>
        <v>2</v>
      </c>
      <c r="X4" s="332">
        <f>IF(F4&lt;G4,1,0)+IF(F5&lt;G5,1,0)+IF(H4&lt;I4,1,0)+IF(J4&lt;K4,1,0)+IF(J5&lt;K5,1,0)+IF(L4&lt;M4,1,0)+IF(N4&lt;O4,1,0)+IF(N5&lt;O5,1,0)+IF(P4&lt;Q4,1,0)</f>
        <v>5</v>
      </c>
      <c r="Y4" s="332">
        <f>W4/X4</f>
        <v>0.4</v>
      </c>
      <c r="Z4" s="333">
        <f>S4/T4</f>
        <v>0.80219780219780223</v>
      </c>
    </row>
    <row r="5" spans="1:26" ht="15.75" thickBot="1" x14ac:dyDescent="0.3">
      <c r="A5" s="352"/>
      <c r="B5" s="368"/>
      <c r="C5" s="369"/>
      <c r="D5" s="369"/>
      <c r="E5" s="370"/>
      <c r="F5" s="33">
        <v>11</v>
      </c>
      <c r="G5" s="34">
        <v>15</v>
      </c>
      <c r="H5" s="334">
        <f>IF(AND(F4=0,F5=0),0,1)*0+IF(AND(F4&gt;G4,F5&gt;G5),1,0)*2+IF(AND(F4&lt;G4,F5&lt;G5),1,0)*IF(AND(F4=0,F5=0),0,1)+IF(H4&gt;I4,1,0)*2+IF(H4&lt;I4,1,0)*1</f>
        <v>1</v>
      </c>
      <c r="I5" s="335"/>
      <c r="J5" s="33">
        <v>15</v>
      </c>
      <c r="K5" s="34">
        <v>11</v>
      </c>
      <c r="L5" s="334">
        <f>IF(AND(J4=0,J5=0),0,1)*0+IF(AND(J4&gt;K4,J5&gt;K5),1,0)*2+IF(AND(J4&lt;K4,J5&lt;K5),1,0)*IF(AND(J4=0,J5=0),0,1)+IF(L4&gt;M4,1,0)*2+IF(L4&lt;M4,1,0)*1</f>
        <v>2</v>
      </c>
      <c r="M5" s="335"/>
      <c r="N5" s="33">
        <v>5</v>
      </c>
      <c r="O5" s="34">
        <v>15</v>
      </c>
      <c r="P5" s="334">
        <f>IF(AND(N4=0,N5=0),0,1)*0+IF(AND(N4&gt;O4,N5&gt;O5),1,0)*2+IF(AND(N4&lt;O4,N5&lt;O5),1,0)*IF(AND(N4=0,N5=0),0,1)+IF(P4&gt;Q4,1,0)*2+IF(P4&lt;Q4,1,0)*1</f>
        <v>1</v>
      </c>
      <c r="Q5" s="335"/>
      <c r="R5" s="360"/>
      <c r="S5" s="356"/>
      <c r="T5" s="362"/>
      <c r="U5" s="364"/>
      <c r="W5" s="357"/>
      <c r="X5" s="332"/>
      <c r="Y5" s="332"/>
      <c r="Z5" s="333"/>
    </row>
    <row r="6" spans="1:26" ht="16.5" thickTop="1" thickBot="1" x14ac:dyDescent="0.3">
      <c r="A6" s="336" t="s">
        <v>91</v>
      </c>
      <c r="B6" s="3">
        <f>G4</f>
        <v>16</v>
      </c>
      <c r="C6" s="4">
        <f>F4</f>
        <v>14</v>
      </c>
      <c r="D6" s="5">
        <f>I4</f>
        <v>0</v>
      </c>
      <c r="E6" s="6">
        <f>H4</f>
        <v>0</v>
      </c>
      <c r="F6" s="338"/>
      <c r="G6" s="339"/>
      <c r="H6" s="339"/>
      <c r="I6" s="340"/>
      <c r="J6" s="7">
        <v>15</v>
      </c>
      <c r="K6" s="8">
        <v>9</v>
      </c>
      <c r="L6" s="9"/>
      <c r="M6" s="127"/>
      <c r="N6" s="10">
        <v>1</v>
      </c>
      <c r="O6" s="8">
        <v>15</v>
      </c>
      <c r="P6" s="128"/>
      <c r="Q6" s="127"/>
      <c r="R6" s="359">
        <f>P7+L7+D7</f>
        <v>5</v>
      </c>
      <c r="S6" s="344">
        <f>J6+J7+L6+N6+N7+P6+D6+B6+B7</f>
        <v>70</v>
      </c>
      <c r="T6" s="361">
        <f>K7+K6+M6+O7+O6+Q6+E6+C6+C7</f>
        <v>74</v>
      </c>
      <c r="U6" s="363" t="s">
        <v>218</v>
      </c>
      <c r="W6" s="346">
        <f>IF(B6&gt;C6,1,0)+IF(B7&gt;C7,1,0)+IF(D6&gt;E6,1,0)+IF(J6&gt;K6,1,0)+IF(J7&gt;K7,1,0)+IF(L6&gt;M6,1,0)+IF(N6&gt;O6,1,0)+IF(N7&gt;O7,1,0)+IF(P6&gt;Q6,1,0)</f>
        <v>4</v>
      </c>
      <c r="X6" s="332">
        <f>IF(B6&lt;C6,1,0)+IF(B7&lt;C7,1,0)+IF(D6&lt;E6,1,0)+IF(J6&lt;K6,1,0)+IF(J7&lt;K7,1,0)+IF(L6&lt;M6,1,0)+IF(N6&lt;O6,1,0)+IF(N7&lt;O7,1,0)+IF(P6&lt;Q6,1,0)</f>
        <v>2</v>
      </c>
      <c r="Y6" s="332">
        <f t="shared" ref="Y6" si="0">W6/X6</f>
        <v>2</v>
      </c>
      <c r="Z6" s="333">
        <f t="shared" ref="Z6" si="1">S6/T6</f>
        <v>0.94594594594594594</v>
      </c>
    </row>
    <row r="7" spans="1:26" ht="15.75" thickBot="1" x14ac:dyDescent="0.3">
      <c r="A7" s="352"/>
      <c r="B7" s="11">
        <f>G5</f>
        <v>15</v>
      </c>
      <c r="C7" s="12">
        <f>F5</f>
        <v>11</v>
      </c>
      <c r="D7" s="334">
        <f>IF(AND(B6=0,B7=0),0,1)*0+IF(AND(B6&gt;C6,B7&gt;C7),1,0)*2+IF(AND(B6&lt;C6,B7&lt;C7),1,0)*IF(AND(B6=0,B7=0),0,1)+IF(D6&gt;E6,1,0)*2+IF(D6&lt;E6,1,0)*1</f>
        <v>2</v>
      </c>
      <c r="E7" s="335"/>
      <c r="F7" s="353"/>
      <c r="G7" s="354"/>
      <c r="H7" s="354"/>
      <c r="I7" s="355"/>
      <c r="J7" s="13">
        <v>15</v>
      </c>
      <c r="K7" s="14">
        <v>10</v>
      </c>
      <c r="L7" s="334">
        <f>IF(AND(J6=0,J7=0),0,1)*0+IF(AND(J6&gt;K6,J7&gt;K7),1,0)*2+IF(AND(J6&lt;K6,J7&lt;K7),1,0)*IF(AND(J6=0,J7=0),0,1)+IF(L6&gt;M6,1,0)*2+IF(L6&lt;M6,1,0)*1</f>
        <v>2</v>
      </c>
      <c r="M7" s="335"/>
      <c r="N7" s="13">
        <v>8</v>
      </c>
      <c r="O7" s="14">
        <v>15</v>
      </c>
      <c r="P7" s="334">
        <f>IF(AND(N6=0,N7=0),0,1)*0+IF(AND(N6&gt;O6,N7&gt;O7),1,0)*2+IF(AND(N6&lt;O6,N7&lt;O7),1,0)*IF(AND(N6=0,N7=0),0,1)+IF(P6&gt;Q6,1,0)*2+IF(P6&lt;Q6,1,0)*1</f>
        <v>1</v>
      </c>
      <c r="Q7" s="335"/>
      <c r="R7" s="360"/>
      <c r="S7" s="356"/>
      <c r="T7" s="362"/>
      <c r="U7" s="364"/>
      <c r="W7" s="357"/>
      <c r="X7" s="332"/>
      <c r="Y7" s="332"/>
      <c r="Z7" s="333"/>
    </row>
    <row r="8" spans="1:26" ht="16.5" thickTop="1" thickBot="1" x14ac:dyDescent="0.3">
      <c r="A8" s="336" t="s">
        <v>92</v>
      </c>
      <c r="B8" s="7">
        <f>K4</f>
        <v>15</v>
      </c>
      <c r="C8" s="15">
        <f>J4</f>
        <v>13</v>
      </c>
      <c r="D8" s="16">
        <f>M4</f>
        <v>4</v>
      </c>
      <c r="E8" s="129">
        <f>L4</f>
        <v>11</v>
      </c>
      <c r="F8" s="17">
        <f>K6</f>
        <v>9</v>
      </c>
      <c r="G8" s="18">
        <f>J6</f>
        <v>15</v>
      </c>
      <c r="H8" s="19">
        <f>M6</f>
        <v>0</v>
      </c>
      <c r="I8" s="130">
        <f>L6</f>
        <v>0</v>
      </c>
      <c r="J8" s="338"/>
      <c r="K8" s="339"/>
      <c r="L8" s="339"/>
      <c r="M8" s="340"/>
      <c r="N8" s="10">
        <v>1</v>
      </c>
      <c r="O8" s="8">
        <v>15</v>
      </c>
      <c r="P8" s="9"/>
      <c r="Q8" s="127"/>
      <c r="R8" s="359">
        <f>P9+H9+D9</f>
        <v>3</v>
      </c>
      <c r="S8" s="344">
        <f>H8+F8+F9+D8+B8+B9+N8+N9+P8</f>
        <v>51</v>
      </c>
      <c r="T8" s="361">
        <f>I8+G8+G9+E8+C8+C9+O9+O8+Q8</f>
        <v>99</v>
      </c>
      <c r="U8" s="363" t="s">
        <v>220</v>
      </c>
      <c r="W8" s="346">
        <f>IF(B8&gt;C8,1,0)+IF(B9&gt;C9,1,0)+IF(D8&gt;E8,1,0)+IF(F8&gt;G8,1,0)+IF(F9&gt;G9,1,0)+IF(H8&gt;I8,1,0)+IF(N8&gt;O8,1,0)+IF(N9&gt;O9,1,0)+IF(P8&gt;Q8,1,0)</f>
        <v>1</v>
      </c>
      <c r="X8" s="332">
        <f>IF(B8&lt;C8,1,0)+IF(B9&lt;C9,1,0)+IF(D8&lt;E8,1,0)+IF(F8&lt;G8,1,0)+IF(F9&lt;G9,1,0)+IF(H8&lt;I8,1,0)+IF(N8&lt;O8,1,0)+IF(N9&lt;O9,1,0)+IF(P8&lt;Q8,1,0)</f>
        <v>6</v>
      </c>
      <c r="Y8" s="332">
        <f t="shared" ref="Y8" si="2">W8/X8</f>
        <v>0.16666666666666666</v>
      </c>
      <c r="Z8" s="333">
        <f t="shared" ref="Z8" si="3">S8/T8</f>
        <v>0.51515151515151514</v>
      </c>
    </row>
    <row r="9" spans="1:26" ht="15.75" thickBot="1" x14ac:dyDescent="0.3">
      <c r="A9" s="352"/>
      <c r="B9" s="20">
        <f>K5</f>
        <v>11</v>
      </c>
      <c r="C9" s="21">
        <f>J5</f>
        <v>15</v>
      </c>
      <c r="D9" s="334">
        <f>IF(AND(B8=0,B9=0),0,1)*0+IF(AND(B8&gt;C8,B9&gt;C9),1,0)*2+IF(AND(B8&lt;C8,B9&lt;C9),1,0)*IF(AND(B8=0,B9=0),0,1)+IF(D8&gt;E8,1,0)*2+IF(D8&lt;E8,1,0)*1</f>
        <v>1</v>
      </c>
      <c r="E9" s="335"/>
      <c r="F9" s="22">
        <f>K7</f>
        <v>10</v>
      </c>
      <c r="G9" s="23">
        <f>J7</f>
        <v>15</v>
      </c>
      <c r="H9" s="334">
        <f>IF(AND(F8=0,F9=0),0,1)*0+IF(AND(F8&gt;G8,F9&gt;G9),1,0)*2+IF(AND(F8&lt;G8,F9&lt;G9),1,0)*IF(AND(F8=0,F9=0),0,1)+IF(H8&gt;I8,1,0)*2+IF(H8&lt;I8,1,0)*1</f>
        <v>1</v>
      </c>
      <c r="I9" s="335"/>
      <c r="J9" s="353"/>
      <c r="K9" s="354"/>
      <c r="L9" s="354"/>
      <c r="M9" s="355"/>
      <c r="N9" s="13">
        <v>1</v>
      </c>
      <c r="O9" s="14">
        <v>15</v>
      </c>
      <c r="P9" s="334">
        <f>IF(AND(N8=0,N9=0),0,1)*0+IF(AND(N8&gt;O8,N9&gt;O9),1,0)*2+IF(AND(N8&lt;O8,N9&lt;O9),1,0)*IF(AND(N8=0,N9=0),0,1)+IF(P8&gt;Q8,1,0)*2+IF(P8&lt;Q8,1,0)*1</f>
        <v>1</v>
      </c>
      <c r="Q9" s="335"/>
      <c r="R9" s="360"/>
      <c r="S9" s="356"/>
      <c r="T9" s="362"/>
      <c r="U9" s="364"/>
      <c r="W9" s="357"/>
      <c r="X9" s="332"/>
      <c r="Y9" s="332"/>
      <c r="Z9" s="333"/>
    </row>
    <row r="10" spans="1:26" ht="16.5" thickTop="1" thickBot="1" x14ac:dyDescent="0.3">
      <c r="A10" s="336" t="s">
        <v>93</v>
      </c>
      <c r="B10" s="7">
        <f>O4</f>
        <v>15</v>
      </c>
      <c r="C10" s="15">
        <f>N4</f>
        <v>4</v>
      </c>
      <c r="D10" s="16">
        <f>Q4</f>
        <v>0</v>
      </c>
      <c r="E10" s="129">
        <f>P4</f>
        <v>0</v>
      </c>
      <c r="F10" s="17">
        <f>O6</f>
        <v>15</v>
      </c>
      <c r="G10" s="18">
        <f>N6</f>
        <v>1</v>
      </c>
      <c r="H10" s="19">
        <f>Q6</f>
        <v>0</v>
      </c>
      <c r="I10" s="130">
        <f>P6</f>
        <v>0</v>
      </c>
      <c r="J10" s="10">
        <f>O8</f>
        <v>15</v>
      </c>
      <c r="K10" s="8">
        <f>N8</f>
        <v>1</v>
      </c>
      <c r="L10" s="9">
        <f>Q8</f>
        <v>0</v>
      </c>
      <c r="M10" s="127">
        <f>P8</f>
        <v>0</v>
      </c>
      <c r="N10" s="338"/>
      <c r="O10" s="339"/>
      <c r="P10" s="339"/>
      <c r="Q10" s="340"/>
      <c r="R10" s="359">
        <f>H11+D11+L11</f>
        <v>6</v>
      </c>
      <c r="S10" s="344">
        <f>J10+J11+L10+B10+B11+D10+F10+F11+H10</f>
        <v>90</v>
      </c>
      <c r="T10" s="361">
        <f>K11+K10+M10+C11+C10+E10+I10+G10+G11</f>
        <v>20</v>
      </c>
      <c r="U10" s="363" t="s">
        <v>217</v>
      </c>
      <c r="W10" s="346">
        <f>IF(B10&gt;C10,1,0)+IF(B11&gt;C11,1,0)+IF(D10&gt;E10,1,0)+IF(F10&gt;G10,1,0)+IF(F11&gt;G11,1,0)+IF(H10&gt;I10,1,0)+IF(J10&gt;K10,1,0)+IF(J11&gt;K11,1,0)+IF(L10&gt;M10,1,0)</f>
        <v>6</v>
      </c>
      <c r="X10" s="332">
        <f>IF(B10&lt;C10,1,0)+IF(B11&lt;C11,1,0)+IF(D10&lt;E10,1,0)+IF(F10&lt;G10,1,0)+IF(F11&lt;G11,1,0)+IF(H10&lt;I10,1,0)+IF(J10&lt;K10,1,0)+IF(J11&lt;K11,1,0)+IF(L10&lt;M10,1,0)</f>
        <v>0</v>
      </c>
      <c r="Y10" s="332" t="e">
        <f t="shared" ref="Y10" si="4">W10/X10</f>
        <v>#DIV/0!</v>
      </c>
      <c r="Z10" s="333">
        <f t="shared" ref="Z10" si="5">S10/T10</f>
        <v>4.5</v>
      </c>
    </row>
    <row r="11" spans="1:26" ht="15.75" thickBot="1" x14ac:dyDescent="0.3">
      <c r="A11" s="337"/>
      <c r="B11" s="24">
        <f>O5</f>
        <v>15</v>
      </c>
      <c r="C11" s="25">
        <f>N5</f>
        <v>5</v>
      </c>
      <c r="D11" s="350">
        <f>IF(AND(B10=0,B11=0),0,1)*0+IF(AND(B10&gt;C10,B11&gt;C11),1,0)*2+IF(AND(B10&lt;C10,B11&lt;C11),1,0)*IF(AND(B10=0,B11=0),0,1)+IF(D10&gt;E10,1,0)*2+IF(D10&lt;E10,1,0)*1</f>
        <v>2</v>
      </c>
      <c r="E11" s="351"/>
      <c r="F11" s="26">
        <f>O7</f>
        <v>15</v>
      </c>
      <c r="G11" s="27">
        <f>N7</f>
        <v>8</v>
      </c>
      <c r="H11" s="350">
        <f>IF(AND(F10=0,F11=0),0,1)*0+IF(AND(F10&gt;G10,F11&gt;G11),1,0)*2+IF(AND(F10&lt;G10,F11&lt;G11),1,0)*IF(AND(F10=0,F11=0),0,1)+IF(H10&gt;I10,1,0)*2+IF(H10&lt;I10,1,0)*1</f>
        <v>2</v>
      </c>
      <c r="I11" s="351"/>
      <c r="J11" s="28">
        <f>O9</f>
        <v>15</v>
      </c>
      <c r="K11" s="26">
        <f>N9</f>
        <v>1</v>
      </c>
      <c r="L11" s="350">
        <f>IF(AND(J10=0,J11=0),0,1)*0+IF(AND(J10&gt;K10,J11&gt;K11),1,0)*2+IF(AND(J10&lt;K10,J11&lt;K11),1,0)*IF(AND(J10=0,J11=0),0,1)+IF(L10&gt;M10,1,0)*2+IF(L10&lt;M10,1,0)*1</f>
        <v>2</v>
      </c>
      <c r="M11" s="351"/>
      <c r="N11" s="341"/>
      <c r="O11" s="342"/>
      <c r="P11" s="342"/>
      <c r="Q11" s="343"/>
      <c r="R11" s="378"/>
      <c r="S11" s="345"/>
      <c r="T11" s="379"/>
      <c r="U11" s="380"/>
      <c r="W11" s="347"/>
      <c r="X11" s="348"/>
      <c r="Y11" s="348"/>
      <c r="Z11" s="349"/>
    </row>
    <row r="12" spans="1:26" ht="15.75" thickTop="1" x14ac:dyDescent="0.25"/>
    <row r="14" spans="1:26" x14ac:dyDescent="0.25">
      <c r="A14" t="s">
        <v>5</v>
      </c>
    </row>
  </sheetData>
  <mergeCells count="58">
    <mergeCell ref="W10:W11"/>
    <mergeCell ref="X10:X11"/>
    <mergeCell ref="Y10:Y11"/>
    <mergeCell ref="Z10:Z11"/>
    <mergeCell ref="D11:E11"/>
    <mergeCell ref="H11:I11"/>
    <mergeCell ref="L11:M11"/>
    <mergeCell ref="U10:U11"/>
    <mergeCell ref="A10:A11"/>
    <mergeCell ref="N10:Q11"/>
    <mergeCell ref="R10:R11"/>
    <mergeCell ref="S10:S11"/>
    <mergeCell ref="T10:T11"/>
    <mergeCell ref="W8:W9"/>
    <mergeCell ref="X8:X9"/>
    <mergeCell ref="Y8:Y9"/>
    <mergeCell ref="Z8:Z9"/>
    <mergeCell ref="D9:E9"/>
    <mergeCell ref="H9:I9"/>
    <mergeCell ref="P9:Q9"/>
    <mergeCell ref="U8:U9"/>
    <mergeCell ref="A8:A9"/>
    <mergeCell ref="J8:M9"/>
    <mergeCell ref="R8:R9"/>
    <mergeCell ref="S8:S9"/>
    <mergeCell ref="T8:T9"/>
    <mergeCell ref="W6:W7"/>
    <mergeCell ref="X6:X7"/>
    <mergeCell ref="Y6:Y7"/>
    <mergeCell ref="Z6:Z7"/>
    <mergeCell ref="D7:E7"/>
    <mergeCell ref="L7:M7"/>
    <mergeCell ref="P7:Q7"/>
    <mergeCell ref="U6:U7"/>
    <mergeCell ref="A6:A7"/>
    <mergeCell ref="F6:I7"/>
    <mergeCell ref="R6:R7"/>
    <mergeCell ref="S6:S7"/>
    <mergeCell ref="T6:T7"/>
    <mergeCell ref="W4:W5"/>
    <mergeCell ref="X4:X5"/>
    <mergeCell ref="Y4:Y5"/>
    <mergeCell ref="Z4:Z5"/>
    <mergeCell ref="H5:I5"/>
    <mergeCell ref="L5:M5"/>
    <mergeCell ref="P5:Q5"/>
    <mergeCell ref="U4:U5"/>
    <mergeCell ref="A4:A5"/>
    <mergeCell ref="B4:E5"/>
    <mergeCell ref="R4:R5"/>
    <mergeCell ref="S4:S5"/>
    <mergeCell ref="T4:T5"/>
    <mergeCell ref="A1:X1"/>
    <mergeCell ref="B3:E3"/>
    <mergeCell ref="F3:I3"/>
    <mergeCell ref="J3:M3"/>
    <mergeCell ref="N3:Q3"/>
    <mergeCell ref="S3:T3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showZeros="0" topLeftCell="A4" workbookViewId="0">
      <selection activeCell="N16" sqref="N16:Q19"/>
    </sheetView>
  </sheetViews>
  <sheetFormatPr defaultRowHeight="15" x14ac:dyDescent="0.25"/>
  <cols>
    <col min="1" max="1" width="14" customWidth="1"/>
    <col min="2" max="2" width="4" customWidth="1"/>
    <col min="3" max="4" width="3.7109375" customWidth="1"/>
    <col min="5" max="5" width="3.28515625" customWidth="1"/>
    <col min="6" max="6" width="3.85546875" customWidth="1"/>
    <col min="7" max="7" width="3.5703125" customWidth="1"/>
    <col min="8" max="8" width="3.7109375" customWidth="1"/>
    <col min="9" max="9" width="3.5703125" customWidth="1"/>
    <col min="10" max="10" width="3.7109375" customWidth="1"/>
    <col min="11" max="12" width="3.5703125" customWidth="1"/>
    <col min="13" max="14" width="3.7109375" customWidth="1"/>
    <col min="15" max="15" width="3.85546875" customWidth="1"/>
    <col min="16" max="18" width="3.7109375" customWidth="1"/>
    <col min="19" max="19" width="3.42578125" customWidth="1"/>
    <col min="20" max="20" width="3.28515625" customWidth="1"/>
    <col min="21" max="21" width="3.140625" customWidth="1"/>
    <col min="22" max="22" width="3.7109375" customWidth="1"/>
    <col min="23" max="23" width="3.140625" customWidth="1"/>
    <col min="24" max="24" width="3.42578125" customWidth="1"/>
    <col min="25" max="25" width="3.140625" customWidth="1"/>
    <col min="26" max="27" width="4.140625" customWidth="1"/>
    <col min="28" max="28" width="4.28515625" customWidth="1"/>
    <col min="29" max="30" width="4.140625" customWidth="1"/>
    <col min="31" max="31" width="4.5703125" customWidth="1"/>
    <col min="32" max="32" width="7.5703125" customWidth="1"/>
    <col min="35" max="35" width="9.5703125" customWidth="1"/>
  </cols>
  <sheetData>
    <row r="1" spans="1:37" ht="42" customHeight="1" x14ac:dyDescent="0.25">
      <c r="A1" s="447" t="s">
        <v>43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  <c r="AD1" s="447"/>
      <c r="AE1" s="447"/>
      <c r="AF1" s="447"/>
      <c r="AG1" s="132"/>
      <c r="AH1" s="132"/>
      <c r="AI1" s="132"/>
      <c r="AJ1" s="132"/>
      <c r="AK1" s="132"/>
    </row>
    <row r="2" spans="1:37" ht="15.75" thickBot="1" x14ac:dyDescent="0.3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59.25" customHeight="1" thickTop="1" thickBot="1" x14ac:dyDescent="0.3">
      <c r="A3" s="133" t="s">
        <v>0</v>
      </c>
      <c r="B3" s="448">
        <v>1</v>
      </c>
      <c r="C3" s="448"/>
      <c r="D3" s="448"/>
      <c r="E3" s="448"/>
      <c r="F3" s="448">
        <v>2</v>
      </c>
      <c r="G3" s="448"/>
      <c r="H3" s="448"/>
      <c r="I3" s="448"/>
      <c r="J3" s="448">
        <v>3</v>
      </c>
      <c r="K3" s="448"/>
      <c r="L3" s="448"/>
      <c r="M3" s="448"/>
      <c r="N3" s="449">
        <v>4</v>
      </c>
      <c r="O3" s="449"/>
      <c r="P3" s="449"/>
      <c r="Q3" s="449"/>
      <c r="R3" s="448">
        <v>5</v>
      </c>
      <c r="S3" s="448"/>
      <c r="T3" s="448"/>
      <c r="U3" s="448"/>
      <c r="V3" s="448">
        <v>6</v>
      </c>
      <c r="W3" s="448"/>
      <c r="X3" s="448"/>
      <c r="Y3" s="448"/>
      <c r="Z3" s="450" t="s">
        <v>1</v>
      </c>
      <c r="AA3" s="450"/>
      <c r="AB3" s="451" t="s">
        <v>2</v>
      </c>
      <c r="AC3" s="451"/>
      <c r="AD3" s="451" t="s">
        <v>3</v>
      </c>
      <c r="AE3" s="451"/>
      <c r="AF3" s="134" t="s">
        <v>4</v>
      </c>
      <c r="AG3" s="132"/>
      <c r="AH3" s="135" t="s">
        <v>6</v>
      </c>
      <c r="AI3" s="136" t="s">
        <v>7</v>
      </c>
      <c r="AJ3" s="136" t="s">
        <v>8</v>
      </c>
      <c r="AK3" s="137" t="s">
        <v>9</v>
      </c>
    </row>
    <row r="4" spans="1:37" ht="16.5" thickTop="1" thickBot="1" x14ac:dyDescent="0.3">
      <c r="A4" s="437" t="s">
        <v>86</v>
      </c>
      <c r="B4" s="454"/>
      <c r="C4" s="454"/>
      <c r="D4" s="454"/>
      <c r="E4" s="454"/>
      <c r="F4" s="138">
        <v>15</v>
      </c>
      <c r="G4" s="139">
        <v>10</v>
      </c>
      <c r="H4" s="140"/>
      <c r="I4" s="141"/>
      <c r="J4" s="138">
        <v>15</v>
      </c>
      <c r="K4" s="142">
        <v>11</v>
      </c>
      <c r="L4" s="140"/>
      <c r="M4" s="143"/>
      <c r="N4" s="138">
        <v>11</v>
      </c>
      <c r="O4" s="142">
        <v>15</v>
      </c>
      <c r="P4" s="140">
        <v>10</v>
      </c>
      <c r="Q4" s="141">
        <v>12</v>
      </c>
      <c r="R4" s="144">
        <v>15</v>
      </c>
      <c r="S4" s="145">
        <v>11</v>
      </c>
      <c r="T4" s="140"/>
      <c r="U4" s="143"/>
      <c r="V4" s="138">
        <v>15</v>
      </c>
      <c r="W4" s="139">
        <v>13</v>
      </c>
      <c r="X4" s="141">
        <v>11</v>
      </c>
      <c r="Y4" s="146">
        <v>8</v>
      </c>
      <c r="Z4" s="455">
        <f>T5+P5+L5+H5+X5</f>
        <v>9</v>
      </c>
      <c r="AA4" s="456">
        <f>Z4+Z6</f>
        <v>9</v>
      </c>
      <c r="AB4" s="457">
        <f>J4+J5+L4+N4+N5+P4+H4+F4+F5+R4+R5+T4+V4+X4+V5</f>
        <v>158</v>
      </c>
      <c r="AC4" s="458">
        <f>K5+K4+M4+O5+O4+U4+I4+G4+G5+Q4+S4+S5+W4+W5+Y4</f>
        <v>130</v>
      </c>
      <c r="AD4" s="462">
        <f>AB4+AB6</f>
        <v>158</v>
      </c>
      <c r="AE4" s="463">
        <f>AC4+AC6</f>
        <v>130</v>
      </c>
      <c r="AF4" s="464" t="s">
        <v>218</v>
      </c>
      <c r="AG4" s="132"/>
      <c r="AH4" s="465">
        <f>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+IF(V4&gt;W4,1,0)+IF(V5&gt;W5,1,0)+IF(X4&gt;Y4,1,0)+IF(V6&gt;W6,1,0)+IF(V7&gt;W7,1,0)+IF(X6&gt;Y6,1,0)+IF(F4&gt;G4,1,0)+IF(F5&gt;G5,1,0)+IF(H4&gt;I4,1,0)+IF(F6&gt;G6,1,0)+IF(F7&gt;G7,1,0)+IF(H6&gt;I6,1,0)</f>
        <v>9</v>
      </c>
      <c r="AI4" s="466">
        <f>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+IF(V4&lt;W4,1,0)+IF(V5&lt;W5,1,0)+IF(X4&lt;Y4,1,0)+IF(V6&lt;W6,1,0)+IF(V7&lt;W7,1,0)+IF(X6&lt;Y6,1,0)+IF(F4&lt;G4,1,0)+IF(F5&lt;G5,1,0)+IF(H4&lt;I4,1,0)+IF(F6&lt;G6,1,0)+IF(F7&lt;G7,1,0)+IF(H6&lt;I6,1,0)</f>
        <v>3</v>
      </c>
      <c r="AJ4" s="466">
        <f>AH4/AI4</f>
        <v>3</v>
      </c>
      <c r="AK4" s="460">
        <f>AD4/AE4</f>
        <v>1.2153846153846153</v>
      </c>
    </row>
    <row r="5" spans="1:37" ht="16.5" thickTop="1" thickBot="1" x14ac:dyDescent="0.3">
      <c r="A5" s="437"/>
      <c r="B5" s="454"/>
      <c r="C5" s="454"/>
      <c r="D5" s="454"/>
      <c r="E5" s="454"/>
      <c r="F5" s="147">
        <v>15</v>
      </c>
      <c r="G5" s="148">
        <v>7</v>
      </c>
      <c r="H5" s="461">
        <f>IF(AND(F4=0,F5=0),0,1)*0+IF(AND(F4&gt;G4,F5&gt;G5),1,0)*2+IF(AND(F4&lt;G4,F5&lt;G5),1,0)*IF(AND(F4=0,F5=0),0,1)+IF(H4&gt;I4,1,0)*2+IF(H4&lt;I4,1,0)*1</f>
        <v>2</v>
      </c>
      <c r="I5" s="461"/>
      <c r="J5" s="147">
        <v>15</v>
      </c>
      <c r="K5" s="148">
        <v>11</v>
      </c>
      <c r="L5" s="461">
        <f>IF(AND(J4=0,J5=0),0,1)*0+IF(AND(J4&gt;K4,J5&gt;K5),1,0)*2+IF(AND(J4&lt;K4,J5&lt;K5),1,0)*IF(AND(J4=0,J5=0),0,1)+IF(L4&gt;M4,1,0)*2+IF(L4&lt;M4,1,0)*1</f>
        <v>2</v>
      </c>
      <c r="M5" s="461"/>
      <c r="N5" s="147">
        <v>15</v>
      </c>
      <c r="O5" s="148">
        <v>7</v>
      </c>
      <c r="P5" s="461">
        <f>IF(AND(N4=0,N5=0),0,1)*0+IF(AND(N4&gt;O4,N5&gt;O5),1,0)*2+IF(AND(N4&lt;O4,N5&lt;O5),1,0)*IF(AND(N4=0,N5=0),0,1)+IF(P4&gt;Q4,1,0)*2+IF(P4&lt;Q4,1,0)*1</f>
        <v>1</v>
      </c>
      <c r="Q5" s="461"/>
      <c r="R5" s="149">
        <v>15</v>
      </c>
      <c r="S5" s="150">
        <v>10</v>
      </c>
      <c r="T5" s="461">
        <f>IF(AND(R4=0,R5=0),0,1)*0+IF(AND(R4&gt;S4,R5&gt;S5),1,0)*2+IF(AND(R4&lt;S4,R5&lt;S5),1,0)*IF(AND(R4=0,R5=0),0,1)+IF(T4&gt;U4,1,0)*2+IF(T4&lt;U4,1,0)*1</f>
        <v>2</v>
      </c>
      <c r="U5" s="461"/>
      <c r="V5" s="151">
        <v>6</v>
      </c>
      <c r="W5" s="148">
        <v>15</v>
      </c>
      <c r="X5" s="461">
        <f>IF(AND(V4=0,V5=0),0,1)*0+IF(AND(V4&gt;W4,V5&gt;W5),1,0)*2+IF(AND(V4&lt;W4,V5&lt;W5),1,0)*IF(AND(V4=0,V5=0),0,1)+IF(X4&gt;Y4,1,0)*2+IF(X4&lt;Y4,1,0)*1</f>
        <v>2</v>
      </c>
      <c r="Y5" s="461"/>
      <c r="Z5" s="455"/>
      <c r="AA5" s="456"/>
      <c r="AB5" s="457"/>
      <c r="AC5" s="458"/>
      <c r="AD5" s="462"/>
      <c r="AE5" s="463"/>
      <c r="AF5" s="464"/>
      <c r="AG5" s="132"/>
      <c r="AH5" s="465"/>
      <c r="AI5" s="466"/>
      <c r="AJ5" s="466"/>
      <c r="AK5" s="460"/>
    </row>
    <row r="6" spans="1:37" ht="16.5" thickTop="1" thickBot="1" x14ac:dyDescent="0.3">
      <c r="A6" s="437"/>
      <c r="B6" s="454"/>
      <c r="C6" s="454"/>
      <c r="D6" s="454"/>
      <c r="E6" s="454"/>
      <c r="F6" s="152"/>
      <c r="G6" s="153"/>
      <c r="H6" s="154"/>
      <c r="I6" s="141"/>
      <c r="J6" s="152"/>
      <c r="K6" s="153"/>
      <c r="L6" s="154"/>
      <c r="M6" s="143"/>
      <c r="N6" s="152"/>
      <c r="O6" s="153"/>
      <c r="P6" s="154"/>
      <c r="Q6" s="141"/>
      <c r="R6" s="155"/>
      <c r="S6" s="156"/>
      <c r="T6" s="154"/>
      <c r="U6" s="143"/>
      <c r="V6" s="152"/>
      <c r="W6" s="157"/>
      <c r="X6" s="154"/>
      <c r="Y6" s="143"/>
      <c r="Z6" s="455">
        <f>T7+P7+L7+H7+X7</f>
        <v>0</v>
      </c>
      <c r="AA6" s="456"/>
      <c r="AB6" s="457">
        <f>J6+J7+L6+N6+N7+P6+H6+F6+F7+T6+R6+R7+V6+V7+X6</f>
        <v>0</v>
      </c>
      <c r="AC6" s="458">
        <f>K7+K6+M6+O7+O6+U6+I6+G6+G7+S6+S7+Q6+W6+W7+Y6</f>
        <v>0</v>
      </c>
      <c r="AD6" s="462"/>
      <c r="AE6" s="463"/>
      <c r="AF6" s="464"/>
      <c r="AG6" s="132"/>
      <c r="AH6" s="465"/>
      <c r="AI6" s="466"/>
      <c r="AJ6" s="466"/>
      <c r="AK6" s="460"/>
    </row>
    <row r="7" spans="1:37" ht="16.5" thickTop="1" thickBot="1" x14ac:dyDescent="0.3">
      <c r="A7" s="437"/>
      <c r="B7" s="454"/>
      <c r="C7" s="454"/>
      <c r="D7" s="454"/>
      <c r="E7" s="454"/>
      <c r="F7" s="141"/>
      <c r="G7" s="158"/>
      <c r="H7" s="461">
        <f>IF(AND(F6=0,F7=0),0,1)*0+IF(AND(F6&gt;G6,F7&gt;G7),1,0)*2+IF(AND(F6&lt;G6,F7&lt;G7),1,0)*IF(AND(F6=0,F7=0),0,1)+IF(H6&gt;I6,1,0)*2+IF(H6&lt;I6,1,0)*1</f>
        <v>0</v>
      </c>
      <c r="I7" s="461"/>
      <c r="J7" s="159"/>
      <c r="K7" s="158"/>
      <c r="L7" s="459">
        <f>IF(AND(J6=0,J7=0),0,1)*0+IF(AND(J6&gt;K6,J7&gt;K7),1,0)*2+IF(AND(J6&lt;K6,J7&lt;K7),1,0)*IF(AND(J6=0,J7=0),0,1)+IF(L6&gt;M6,1,0)*2+IF(L6&lt;M6,1,0)*1</f>
        <v>0</v>
      </c>
      <c r="M7" s="459"/>
      <c r="N7" s="159"/>
      <c r="O7" s="158"/>
      <c r="P7" s="459">
        <f>IF(AND(N6=0,N7=0),0,1)*0+IF(AND(N6&gt;O6,N7&gt;O7),1,0)*2+IF(AND(N6&lt;O6,N7&lt;O7),1,0)*IF(AND(N6=0,N7=0),0,1)+IF(P6&gt;Q6,1,0)*2+IF(P6&lt;Q6,1,0)*1</f>
        <v>0</v>
      </c>
      <c r="Q7" s="459"/>
      <c r="R7" s="160"/>
      <c r="S7" s="161"/>
      <c r="T7" s="459">
        <f>IF(AND(R6=0,R7=0),0,1)*0+IF(AND(R6&gt;S6,R7&gt;S7),1,0)*2+IF(AND(R6&lt;S6,R7&lt;S7),1,0)*IF(AND(R6=0,R7=0),0,1)+IF(T6&gt;U6,1,0)*2+IF(T6&lt;U6,1,0)*1</f>
        <v>0</v>
      </c>
      <c r="U7" s="459"/>
      <c r="V7" s="147"/>
      <c r="W7" s="148"/>
      <c r="X7" s="459">
        <f>IF(AND(V6=0,V7=0),0,1)*0+IF(AND(V6&gt;W6,V7&gt;W7),1,0)*2+IF(AND(V6&lt;W6,V7&lt;W7),1,0)*IF(AND(V6=0,V7=0),0,1)+IF(X6&gt;Y6,1,0)*2+IF(X6&lt;Y6,1,0)*1</f>
        <v>0</v>
      </c>
      <c r="Y7" s="459"/>
      <c r="Z7" s="455"/>
      <c r="AA7" s="456"/>
      <c r="AB7" s="457"/>
      <c r="AC7" s="458"/>
      <c r="AD7" s="462"/>
      <c r="AE7" s="463"/>
      <c r="AF7" s="464"/>
      <c r="AG7" s="132"/>
      <c r="AH7" s="465"/>
      <c r="AI7" s="466"/>
      <c r="AJ7" s="466"/>
      <c r="AK7" s="460"/>
    </row>
    <row r="8" spans="1:37" ht="16.5" thickTop="1" thickBot="1" x14ac:dyDescent="0.3">
      <c r="A8" s="437" t="s">
        <v>87</v>
      </c>
      <c r="B8" s="162">
        <f>G4</f>
        <v>10</v>
      </c>
      <c r="C8" s="163">
        <f>F4</f>
        <v>15</v>
      </c>
      <c r="D8" s="164">
        <f>I4</f>
        <v>0</v>
      </c>
      <c r="E8" s="165">
        <f>H4</f>
        <v>0</v>
      </c>
      <c r="F8" s="467"/>
      <c r="G8" s="467"/>
      <c r="H8" s="467"/>
      <c r="I8" s="467"/>
      <c r="J8" s="166">
        <v>7</v>
      </c>
      <c r="K8" s="167">
        <v>15</v>
      </c>
      <c r="L8" s="168"/>
      <c r="M8" s="169"/>
      <c r="N8" s="170">
        <v>7</v>
      </c>
      <c r="O8" s="167">
        <v>15</v>
      </c>
      <c r="P8" s="168"/>
      <c r="Q8" s="171"/>
      <c r="R8" s="170">
        <v>16</v>
      </c>
      <c r="S8" s="167">
        <v>18</v>
      </c>
      <c r="T8" s="168"/>
      <c r="U8" s="169"/>
      <c r="V8" s="172">
        <v>15</v>
      </c>
      <c r="W8" s="173">
        <v>13</v>
      </c>
      <c r="X8" s="168">
        <v>7</v>
      </c>
      <c r="Y8" s="169">
        <v>11</v>
      </c>
      <c r="Z8" s="455">
        <f>T9+P9+L9+D9+X9</f>
        <v>5</v>
      </c>
      <c r="AA8" s="456">
        <f>Z8+Z10</f>
        <v>5</v>
      </c>
      <c r="AB8" s="457">
        <f>J8+J9+L8+N8+N9+P8+D8+B8+B9+R8+R9+T8+V8+V9+X8</f>
        <v>95</v>
      </c>
      <c r="AC8" s="458">
        <f>K9+K8+M8+O9+O8+U8+E8+C8+C9+S8+S9+Q8+W8+W9+Y8</f>
        <v>162</v>
      </c>
      <c r="AD8" s="468">
        <f>AB8+AB10</f>
        <v>95</v>
      </c>
      <c r="AE8" s="469">
        <f>AC8+AC10</f>
        <v>162</v>
      </c>
      <c r="AF8" s="464" t="s">
        <v>222</v>
      </c>
      <c r="AG8" s="132"/>
      <c r="AH8" s="465">
        <f>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+IF(V8&gt;W8,1,0)+IF(V9&gt;W9,1,0)+IF(X8&gt;Y8,1,0)+IF(V10&gt;W10,1,0)+IF(V11&gt;W11,1,0)+IF(X10&gt;Y10,1,0)+IF(B8&gt;C8,1,0)+IF(B9&gt;C9,1,0)+IF(D8&gt;E8,1,0)+IF(B10&gt;C10,1,0)+IF(B11&gt;C11,1,0)+IF(D10&gt;E10,1,0)</f>
        <v>1</v>
      </c>
      <c r="AI8" s="466">
        <f>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+IF(V8&lt;W8,1,0)+IF(V9&lt;W9,1,0)+IF(X8&lt;Y8,1,0)+IF(V10&lt;W10,1,0)+IF(V11&lt;W11,1,0)+IF(X10&lt;Y10,1,0)+IF(B8&lt;C8,1,0)+IF(B9&lt;C9,1,0)+IF(D8&lt;E8,1,0)+IF(B10&lt;C10,1,0)+IF(B11&lt;C11,1,0)+IF(D10&lt;E10,1,0)</f>
        <v>10</v>
      </c>
      <c r="AJ8" s="466">
        <f>AH8/AI8</f>
        <v>0.1</v>
      </c>
      <c r="AK8" s="460">
        <f>AD8/AE8</f>
        <v>0.5864197530864198</v>
      </c>
    </row>
    <row r="9" spans="1:37" ht="16.5" thickTop="1" thickBot="1" x14ac:dyDescent="0.3">
      <c r="A9" s="437"/>
      <c r="B9" s="174">
        <f>G5</f>
        <v>7</v>
      </c>
      <c r="C9" s="175">
        <f>F5</f>
        <v>15</v>
      </c>
      <c r="D9" s="461">
        <f>IF(AND(B8=0,B9=0),0,1)*0+IF(AND(B8&gt;C8,B9&gt;C9),1,0)*2+IF(AND(B8&lt;C8,B9&lt;C9),1,0)*IF(AND(B8=0,B9=0),0,1)+IF(D8&gt;E8,1,0)*2+IF(D8&lt;E8,1,0)*1</f>
        <v>1</v>
      </c>
      <c r="E9" s="461"/>
      <c r="F9" s="467"/>
      <c r="G9" s="467"/>
      <c r="H9" s="467"/>
      <c r="I9" s="467"/>
      <c r="J9" s="176">
        <v>7</v>
      </c>
      <c r="K9" s="177">
        <v>15</v>
      </c>
      <c r="L9" s="461">
        <f>IF(AND(J8=0,J9=0),0,1)*0+IF(AND(J8&gt;K8,J9&gt;K9),1,0)*2+IF(AND(J8&lt;K8,J9&lt;K9),1,0)*IF(AND(J8=0,J9=0),0,1)+IF(L8&gt;M8,1,0)*2+IF(L8&lt;M8,1,0)*1</f>
        <v>1</v>
      </c>
      <c r="M9" s="461"/>
      <c r="N9" s="176">
        <v>10</v>
      </c>
      <c r="O9" s="177">
        <v>15</v>
      </c>
      <c r="P9" s="461">
        <f>IF(AND(N8=0,N9=0),0,1)*0+IF(AND(N8&gt;O8,N9&gt;O9),1,0)*2+IF(AND(N8&lt;O8,N9&lt;O9),1,0)*IF(AND(N8=0,N9=0),0,1)+IF(P8&gt;Q8,1,0)*2+IF(P8&lt;Q8,1,0)*1</f>
        <v>1</v>
      </c>
      <c r="Q9" s="461"/>
      <c r="R9" s="176">
        <v>8</v>
      </c>
      <c r="S9" s="177">
        <v>15</v>
      </c>
      <c r="T9" s="461">
        <f>IF(AND(R8=0,R9=0),0,1)*0+IF(AND(R8&gt;S8,R9&gt;S9),1,0)*2+IF(AND(R8&lt;S8,R9&lt;S9),1,0)*IF(AND(R8=0,R9=0),0,1)+IF(T8&gt;U8,1,0)*2+IF(T8&lt;U8,1,0)*1</f>
        <v>1</v>
      </c>
      <c r="U9" s="461"/>
      <c r="V9" s="177">
        <v>1</v>
      </c>
      <c r="W9" s="175">
        <v>15</v>
      </c>
      <c r="X9" s="461">
        <f>IF(AND(V8=0,V9=0),0,1)*0+IF(AND(V8&gt;W8,V9&gt;W9),1,0)*2+IF(AND(V8&lt;W8,V9&lt;W9),1,0)*IF(AND(V8=0,V9=0),0,1)+IF(X8&gt;Y8,1,0)*2+IF(X8&lt;Y8,1,0)*1</f>
        <v>1</v>
      </c>
      <c r="Y9" s="461"/>
      <c r="Z9" s="455"/>
      <c r="AA9" s="456"/>
      <c r="AB9" s="457"/>
      <c r="AC9" s="458"/>
      <c r="AD9" s="468"/>
      <c r="AE9" s="469"/>
      <c r="AF9" s="464"/>
      <c r="AG9" s="132"/>
      <c r="AH9" s="465"/>
      <c r="AI9" s="466"/>
      <c r="AJ9" s="466"/>
      <c r="AK9" s="460"/>
    </row>
    <row r="10" spans="1:37" ht="16.5" thickTop="1" thickBot="1" x14ac:dyDescent="0.3">
      <c r="A10" s="437"/>
      <c r="B10" s="172">
        <f>G6</f>
        <v>0</v>
      </c>
      <c r="C10" s="173">
        <f>F6</f>
        <v>0</v>
      </c>
      <c r="D10" s="178">
        <f>I6</f>
        <v>0</v>
      </c>
      <c r="E10" s="169">
        <f>H6</f>
        <v>0</v>
      </c>
      <c r="F10" s="467"/>
      <c r="G10" s="467"/>
      <c r="H10" s="467"/>
      <c r="I10" s="467"/>
      <c r="J10" s="179"/>
      <c r="K10" s="180"/>
      <c r="L10" s="178"/>
      <c r="M10" s="169"/>
      <c r="N10" s="179"/>
      <c r="O10" s="180"/>
      <c r="P10" s="178"/>
      <c r="Q10" s="171"/>
      <c r="R10" s="179"/>
      <c r="S10" s="180"/>
      <c r="T10" s="171"/>
      <c r="U10" s="181"/>
      <c r="V10" s="172"/>
      <c r="W10" s="173"/>
      <c r="X10" s="171"/>
      <c r="Y10" s="181"/>
      <c r="Z10" s="455">
        <f>P11+L11+D11+T11+X11</f>
        <v>0</v>
      </c>
      <c r="AA10" s="456"/>
      <c r="AB10" s="457">
        <f>J10+J11+L10+N10+N11+P10+D10+B10+B11+R10+R11+T10+V10+V11+X10</f>
        <v>0</v>
      </c>
      <c r="AC10" s="458">
        <f>K11+K10+M10+O11+O10+U10+E10+C10+C11+S10+S11+Q10+W10+W11+Y10</f>
        <v>0</v>
      </c>
      <c r="AD10" s="468"/>
      <c r="AE10" s="469"/>
      <c r="AF10" s="464"/>
      <c r="AG10" s="132"/>
      <c r="AH10" s="465"/>
      <c r="AI10" s="466"/>
      <c r="AJ10" s="466"/>
      <c r="AK10" s="460"/>
    </row>
    <row r="11" spans="1:37" ht="16.5" thickTop="1" thickBot="1" x14ac:dyDescent="0.3">
      <c r="A11" s="437"/>
      <c r="B11" s="182">
        <f>G7</f>
        <v>0</v>
      </c>
      <c r="C11" s="183">
        <f>F7</f>
        <v>0</v>
      </c>
      <c r="D11" s="461">
        <f>IF(AND(B10=0,B11=0),0,1)*0+IF(AND(B10&gt;C10,B11&gt;C11),1,0)*2+IF(AND(B10&lt;C10,B11&lt;C11),1,0)*IF(AND(B10=0,B11=0),0,1)+IF(D10&gt;E10,1,0)*2+IF(D10&lt;E10,1,0)*1</f>
        <v>0</v>
      </c>
      <c r="E11" s="461"/>
      <c r="F11" s="467"/>
      <c r="G11" s="467"/>
      <c r="H11" s="467"/>
      <c r="I11" s="467"/>
      <c r="J11" s="184"/>
      <c r="K11" s="185"/>
      <c r="L11" s="461">
        <f>IF(AND(J10=0,J11=0),0,1)*0+IF(AND(J10&gt;K10,J11&gt;K11),1,0)*2+IF(AND(J10&lt;K10,J11&lt;K11),1,0)*IF(AND(J10=0,J11=0),0,1)+IF(L10&gt;M10,1,0)*2+IF(L10&lt;M10,1,0)*1</f>
        <v>0</v>
      </c>
      <c r="M11" s="461"/>
      <c r="N11" s="184"/>
      <c r="O11" s="185"/>
      <c r="P11" s="459">
        <f>IF(AND(N10=0,N11=0),0,1)*0+IF(AND(N10&gt;O10,N11&gt;O11),1,0)*2+IF(AND(N10&lt;O10,N11&lt;O11),1,0)*IF(AND(N10=0,N11=0),0,1)+IF(P10&gt;Q10,1,0)*2+IF(P10&lt;Q10,1,0)*1</f>
        <v>0</v>
      </c>
      <c r="Q11" s="459"/>
      <c r="R11" s="184"/>
      <c r="S11" s="185"/>
      <c r="T11" s="459">
        <f>IF(AND(R10=0,R11=0),0,1)*0+IF(AND(R10&gt;S10,R11&gt;S11),1,0)*2+IF(AND(R10&lt;S10,R11&lt;S11),1,0)*IF(AND(R10=0,R11=0),0,1)+IF(T10&gt;U10,1,0)*2+IF(T10&lt;U10,1,0)*1</f>
        <v>0</v>
      </c>
      <c r="U11" s="459"/>
      <c r="V11" s="171"/>
      <c r="W11" s="186"/>
      <c r="X11" s="459">
        <f>IF(AND(V10=0,V11=0),0,1)*0+IF(AND(V10&gt;W10,V11&gt;W11),1,0)*2+IF(AND(V10&lt;W10,V11&lt;W11),1,0)*IF(AND(V10=0,V11=0),0,1)+IF(X10&gt;Y10,1,0)*2+IF(X10&lt;Y10,1,0)*1</f>
        <v>0</v>
      </c>
      <c r="Y11" s="459"/>
      <c r="Z11" s="455"/>
      <c r="AA11" s="456"/>
      <c r="AB11" s="457"/>
      <c r="AC11" s="458"/>
      <c r="AD11" s="468"/>
      <c r="AE11" s="469"/>
      <c r="AF11" s="464"/>
      <c r="AG11" s="132"/>
      <c r="AH11" s="465"/>
      <c r="AI11" s="466"/>
      <c r="AJ11" s="466"/>
      <c r="AK11" s="460"/>
    </row>
    <row r="12" spans="1:37" ht="16.5" thickTop="1" thickBot="1" x14ac:dyDescent="0.3">
      <c r="A12" s="437" t="s">
        <v>88</v>
      </c>
      <c r="B12" s="170">
        <f>K4</f>
        <v>11</v>
      </c>
      <c r="C12" s="167">
        <f>J4</f>
        <v>15</v>
      </c>
      <c r="D12" s="164">
        <f>M4</f>
        <v>0</v>
      </c>
      <c r="E12" s="169">
        <f>L4</f>
        <v>0</v>
      </c>
      <c r="F12" s="162">
        <f>K8</f>
        <v>15</v>
      </c>
      <c r="G12" s="187">
        <f>J8</f>
        <v>7</v>
      </c>
      <c r="H12" s="164">
        <f>M8</f>
        <v>0</v>
      </c>
      <c r="I12" s="171">
        <f>L8</f>
        <v>0</v>
      </c>
      <c r="J12" s="467"/>
      <c r="K12" s="467"/>
      <c r="L12" s="467"/>
      <c r="M12" s="467"/>
      <c r="N12" s="170">
        <v>9</v>
      </c>
      <c r="O12" s="167">
        <v>15</v>
      </c>
      <c r="P12" s="168">
        <v>7</v>
      </c>
      <c r="Q12" s="171">
        <v>11</v>
      </c>
      <c r="R12" s="170">
        <v>15</v>
      </c>
      <c r="S12" s="167">
        <v>12</v>
      </c>
      <c r="T12" s="171"/>
      <c r="U12" s="188"/>
      <c r="V12" s="162">
        <v>14</v>
      </c>
      <c r="W12" s="163">
        <v>16</v>
      </c>
      <c r="X12" s="171">
        <v>16</v>
      </c>
      <c r="Y12" s="188">
        <v>14</v>
      </c>
      <c r="Z12" s="455">
        <f>P13+H13+D13+T13+X13</f>
        <v>8</v>
      </c>
      <c r="AA12" s="456">
        <f>Z12+Z14</f>
        <v>8</v>
      </c>
      <c r="AB12" s="457">
        <f>H12+F12+F13+D12+B12+B13+N12+N13+P12+R12+R13+T12+V12+V13+X12</f>
        <v>158</v>
      </c>
      <c r="AC12" s="458">
        <f>I12+G12+G13+E12+C12+C13+O13+O12+U12+S12+S13+Q12+W12+W13+Y12</f>
        <v>144</v>
      </c>
      <c r="AD12" s="468">
        <f>AB12+AB14</f>
        <v>158</v>
      </c>
      <c r="AE12" s="469">
        <f>AC12+AC14</f>
        <v>144</v>
      </c>
      <c r="AF12" s="464" t="s">
        <v>219</v>
      </c>
      <c r="AG12" s="132"/>
      <c r="AH12" s="465">
        <f>IF(B12&gt;C12,1,0)+IF(B13&gt;C13,1,0)+IF(D12&gt;E12,1,0)+IF(B14&gt;C14,1,0)+IF(B15&gt;C15,1,0)+IF(D14&gt;E14,1,0)+IF(N12&gt;O12,1,0)+IF(N13&gt;O13,1,0)+IF(P12&gt;Q12,1,0)+IF(N14&gt;O14,1,0)+IF(N15&gt;O15,1,0)+IF(P14&gt;Q14,1,0)+IF(R12&gt;S12,1,0)+IF(R13&gt;S13,1,0)+IF(T12&gt;U12,1,0)+IF(R14&gt;S14,1,0)+IF(R15&gt;S15,1,0)+IF(T14&gt;U14,1,0)+IF(V12&gt;W12,1,0)+IF(V13&gt;W13,1,0)+IF(X12&gt;Y12,1,0)+IF(V14&gt;W14,1,0)+IF(V15&gt;W15,1,0)+IF(X14&gt;Y14,1,0)+IF(F12&gt;G12,1,0)+IF(F13&gt;G13,1,0)+IF(H12&gt;I12,1,0)+IF(F14&gt;G14,1,0)+IF(F15&gt;G15,1,0)+IF(H14&gt;I14,1,0)</f>
        <v>7</v>
      </c>
      <c r="AI12" s="466">
        <f>IF(B12&lt;C12,1,0)+IF(B13&lt;C13,1,0)+IF(D12&lt;E12,1,0)+IF(B14&lt;C14,1,0)+IF(B15&lt;C15,1,0)+IF(D14&lt;E14,1,0)+IF(N12&lt;O12,1,0)+IF(N13&lt;O13,1,0)+IF(P12&lt;Q12,1,0)+IF(N14&lt;O14,1,0)+IF(N15&lt;O15,1,0)+IF(P14&lt;Q14,1,0)+IF(R12&lt;S12,1,0)+IF(R13&lt;S13,1,0)+IF(T12&lt;U12,1,0)+IF(R14&lt;S14,1,0)+IF(R15&lt;S15,1,0)+IF(T14&lt;U14,1,0)+IF(V12&lt;W12,1,0)+IF(V13&lt;W13,1,0)+IF(X12&lt;Y12,1,0)+IF(V14&lt;W14,1,0)+IF(V15&lt;W15,1,0)+IF(X14&lt;Y14,1,0)+IF(F12&lt;G12,1,0)+IF(F13&lt;G13,1,0)+IF(H12&lt;I12,1,0)+IF(F14&lt;G14,1,0)+IF(F15&lt;G15,1,0)+IF(H14&lt;I14,1,0)</f>
        <v>5</v>
      </c>
      <c r="AJ12" s="466">
        <f>AH12/AI12</f>
        <v>1.4</v>
      </c>
      <c r="AK12" s="460">
        <f>AD12/AE12</f>
        <v>1.0972222222222223</v>
      </c>
    </row>
    <row r="13" spans="1:37" ht="16.5" thickTop="1" thickBot="1" x14ac:dyDescent="0.3">
      <c r="A13" s="437"/>
      <c r="B13" s="176">
        <f>K5</f>
        <v>11</v>
      </c>
      <c r="C13" s="177">
        <f>J5</f>
        <v>15</v>
      </c>
      <c r="D13" s="461">
        <f>IF(AND(B12=0,B13=0),0,1)*0+IF(AND(B12&gt;C12,B13&gt;C13),1,0)*2+IF(AND(B12&lt;C12,B13&lt;C13),1,0)*IF(AND(B12=0,B13=0),0,1)+IF(D12&gt;E12,1,0)*2+IF(D12&lt;E12,1,0)*1</f>
        <v>1</v>
      </c>
      <c r="E13" s="461"/>
      <c r="F13" s="174">
        <f>K9</f>
        <v>15</v>
      </c>
      <c r="G13" s="175">
        <f>J9</f>
        <v>7</v>
      </c>
      <c r="H13" s="461">
        <f>IF(AND(F12=0,F13=0),0,1)*0+IF(AND(F12&gt;G12,F13&gt;G13),1,0)*2+IF(AND(F12&lt;G12,F13&lt;G13),1,0)*IF(AND(F12=0,F13=0),0,1)+IF(H12&gt;I12,1,0)*2+IF(H12&lt;I12,1,0)*1</f>
        <v>2</v>
      </c>
      <c r="I13" s="461"/>
      <c r="J13" s="467"/>
      <c r="K13" s="467"/>
      <c r="L13" s="467"/>
      <c r="M13" s="467"/>
      <c r="N13" s="176">
        <v>15</v>
      </c>
      <c r="O13" s="177">
        <v>11</v>
      </c>
      <c r="P13" s="461">
        <f>IF(AND(N12=0,N13=0),0,1)*0+IF(AND(N12&gt;O12,N13&gt;O13),1,0)*2+IF(AND(N12&lt;O12,N13&lt;O13),1,0)*IF(AND(N12=0,N13=0),0,1)+IF(P12&gt;Q12,1,0)*2+IF(P12&lt;Q12,1,0)*1</f>
        <v>1</v>
      </c>
      <c r="Q13" s="461"/>
      <c r="R13" s="176">
        <v>15</v>
      </c>
      <c r="S13" s="177">
        <v>10</v>
      </c>
      <c r="T13" s="461">
        <f>IF(AND(R12=0,R13=0),0,1)*0+IF(AND(R12&gt;S12,R13&gt;S13),1,0)*2+IF(AND(R12&lt;S12,R13&lt;S13),1,0)*IF(AND(R12=0,R13=0),0,1)+IF(T12&gt;U12,1,0)*2+IF(T12&lt;U12,1,0)*1</f>
        <v>2</v>
      </c>
      <c r="U13" s="461"/>
      <c r="V13" s="177">
        <v>15</v>
      </c>
      <c r="W13" s="175">
        <v>11</v>
      </c>
      <c r="X13" s="461">
        <f>IF(AND(V12=0,V13=0),0,1)*0+IF(AND(V12&gt;W12,V13&gt;W13),1,0)*2+IF(AND(V12&lt;W12,V13&lt;W13),1,0)*IF(AND(V12=0,V13=0),0,1)+IF(X12&gt;Y12,1,0)*2+IF(X12&lt;Y12,1,0)*1</f>
        <v>2</v>
      </c>
      <c r="Y13" s="461"/>
      <c r="Z13" s="455"/>
      <c r="AA13" s="456"/>
      <c r="AB13" s="457"/>
      <c r="AC13" s="458"/>
      <c r="AD13" s="468"/>
      <c r="AE13" s="469"/>
      <c r="AF13" s="464"/>
      <c r="AG13" s="132"/>
      <c r="AH13" s="465"/>
      <c r="AI13" s="466"/>
      <c r="AJ13" s="466"/>
      <c r="AK13" s="460"/>
    </row>
    <row r="14" spans="1:37" ht="16.5" thickTop="1" thickBot="1" x14ac:dyDescent="0.3">
      <c r="A14" s="437"/>
      <c r="B14" s="179">
        <f>K6</f>
        <v>0</v>
      </c>
      <c r="C14" s="180">
        <f>J6</f>
        <v>0</v>
      </c>
      <c r="D14" s="178">
        <f>M6</f>
        <v>0</v>
      </c>
      <c r="E14" s="169">
        <f>L6</f>
        <v>0</v>
      </c>
      <c r="F14" s="172">
        <f>K10</f>
        <v>0</v>
      </c>
      <c r="G14" s="189">
        <f>J10</f>
        <v>0</v>
      </c>
      <c r="H14" s="178">
        <f>M10</f>
        <v>0</v>
      </c>
      <c r="I14" s="171">
        <f>L10</f>
        <v>0</v>
      </c>
      <c r="J14" s="467"/>
      <c r="K14" s="467"/>
      <c r="L14" s="467"/>
      <c r="M14" s="467"/>
      <c r="N14" s="179"/>
      <c r="O14" s="180"/>
      <c r="P14" s="178"/>
      <c r="Q14" s="171"/>
      <c r="R14" s="179"/>
      <c r="S14" s="180"/>
      <c r="T14" s="171"/>
      <c r="U14" s="181"/>
      <c r="V14" s="172"/>
      <c r="W14" s="173"/>
      <c r="X14" s="171"/>
      <c r="Y14" s="181"/>
      <c r="Z14" s="455">
        <f>P15+H15+D15+T15+X15</f>
        <v>0</v>
      </c>
      <c r="AA14" s="456"/>
      <c r="AB14" s="457">
        <f>H14+F14+F15+D14+B14+B15+N14+N15+P14+R14+R15+T14+V14+V15+X14</f>
        <v>0</v>
      </c>
      <c r="AC14" s="458">
        <f>I14+G14+G15+E14+C14+C15+O15+O14+U14+S14+S15+Q14+W14+W15+Y14</f>
        <v>0</v>
      </c>
      <c r="AD14" s="468"/>
      <c r="AE14" s="469"/>
      <c r="AF14" s="464"/>
      <c r="AG14" s="132"/>
      <c r="AH14" s="465"/>
      <c r="AI14" s="466"/>
      <c r="AJ14" s="466"/>
      <c r="AK14" s="460"/>
    </row>
    <row r="15" spans="1:37" ht="16.5" thickTop="1" thickBot="1" x14ac:dyDescent="0.3">
      <c r="A15" s="437"/>
      <c r="B15" s="184">
        <f>K7</f>
        <v>0</v>
      </c>
      <c r="C15" s="185">
        <f>J7</f>
        <v>0</v>
      </c>
      <c r="D15" s="461">
        <f>IF(AND(B14=0,B15=0),0,1)*0+IF(AND(B14&gt;C14,B15&gt;C15),1,0)*2+IF(AND(B14&lt;C14,B15&lt;C15),1,0)*IF(AND(B14=0,B15=0),0,1)+IF(D14&gt;E14,1,0)*2+IF(D14&lt;E14,1,0)*1</f>
        <v>0</v>
      </c>
      <c r="E15" s="461"/>
      <c r="F15" s="185">
        <f>K11</f>
        <v>0</v>
      </c>
      <c r="G15" s="183">
        <f>J11</f>
        <v>0</v>
      </c>
      <c r="H15" s="461">
        <f>IF(AND(F14=0,F15=0),0,1)*0+IF(AND(F14&gt;G14,F15&gt;G15),1,0)*2+IF(AND(F14&lt;G14,F15&lt;G15),1,0)*IF(AND(F14=0,F15=0),0,1)+IF(H14&gt;I14,1,0)*2+IF(H14&lt;I14,1,0)*1</f>
        <v>0</v>
      </c>
      <c r="I15" s="461"/>
      <c r="J15" s="467"/>
      <c r="K15" s="467"/>
      <c r="L15" s="467"/>
      <c r="M15" s="467"/>
      <c r="N15" s="184"/>
      <c r="O15" s="185"/>
      <c r="P15" s="461">
        <f>IF(AND(N14=0,N15=0),0,1)*0+IF(AND(N14&gt;O14,N15&gt;O15),1,0)*2+IF(AND(N14&lt;O14,N15&lt;O15),1,0)*IF(AND(N14=0,N15=0),0,1)+IF(P14&gt;Q14,1,0)*2+IF(P14&lt;Q14,1,0)*1</f>
        <v>0</v>
      </c>
      <c r="Q15" s="461"/>
      <c r="R15" s="184"/>
      <c r="S15" s="185"/>
      <c r="T15" s="461">
        <f>IF(AND(R14=0,R15=0),0,1)*0+IF(AND(R14&gt;S14,R15&gt;S15),1,0)*2+IF(AND(R14&lt;S14,R15&lt;S15),1,0)*IF(AND(R14=0,R15=0),0,1)+IF(T14&gt;U14,1,0)*2+IF(T14&lt;U14,1,0)*1</f>
        <v>0</v>
      </c>
      <c r="U15" s="461"/>
      <c r="V15" s="171"/>
      <c r="W15" s="186"/>
      <c r="X15" s="461">
        <f>IF(AND(V14=0,V15=0),0,1)*0+IF(AND(V14&gt;W14,V15&gt;W15),1,0)*2+IF(AND(V14&lt;W14,V15&lt;W15),1,0)*IF(AND(V14=0,V15=0),0,1)+IF(X14&gt;Y14,1,0)*2+IF(X14&lt;Y14,1,0)*1</f>
        <v>0</v>
      </c>
      <c r="Y15" s="461"/>
      <c r="Z15" s="455"/>
      <c r="AA15" s="456"/>
      <c r="AB15" s="457"/>
      <c r="AC15" s="458"/>
      <c r="AD15" s="468"/>
      <c r="AE15" s="469"/>
      <c r="AF15" s="464"/>
      <c r="AG15" s="132"/>
      <c r="AH15" s="465"/>
      <c r="AI15" s="466"/>
      <c r="AJ15" s="466"/>
      <c r="AK15" s="460"/>
    </row>
    <row r="16" spans="1:37" ht="16.5" thickTop="1" thickBot="1" x14ac:dyDescent="0.3">
      <c r="A16" s="446" t="s">
        <v>89</v>
      </c>
      <c r="B16" s="170">
        <f>O4</f>
        <v>15</v>
      </c>
      <c r="C16" s="167">
        <f>N4</f>
        <v>11</v>
      </c>
      <c r="D16" s="164">
        <f>Q4</f>
        <v>12</v>
      </c>
      <c r="E16" s="165">
        <f>P4</f>
        <v>10</v>
      </c>
      <c r="F16" s="162">
        <f>O8</f>
        <v>15</v>
      </c>
      <c r="G16" s="187">
        <f>N8</f>
        <v>7</v>
      </c>
      <c r="H16" s="164">
        <f>Q8</f>
        <v>0</v>
      </c>
      <c r="I16" s="190">
        <f>P8</f>
        <v>0</v>
      </c>
      <c r="J16" s="170">
        <f>O12</f>
        <v>15</v>
      </c>
      <c r="K16" s="167">
        <f>N12</f>
        <v>9</v>
      </c>
      <c r="L16" s="164">
        <f>Q12</f>
        <v>11</v>
      </c>
      <c r="M16" s="165">
        <f>P12</f>
        <v>7</v>
      </c>
      <c r="N16" s="467"/>
      <c r="O16" s="467"/>
      <c r="P16" s="467"/>
      <c r="Q16" s="467"/>
      <c r="R16" s="170">
        <v>15</v>
      </c>
      <c r="S16" s="167">
        <v>9</v>
      </c>
      <c r="T16" s="190"/>
      <c r="U16" s="191"/>
      <c r="V16" s="170">
        <v>15</v>
      </c>
      <c r="W16" s="163">
        <v>10</v>
      </c>
      <c r="X16" s="190"/>
      <c r="Y16" s="191"/>
      <c r="Z16" s="455">
        <f>H17+D17+L17+T17+X17</f>
        <v>10</v>
      </c>
      <c r="AA16" s="456">
        <f>Z16+Z18</f>
        <v>10</v>
      </c>
      <c r="AB16" s="457">
        <f>J16+J17+L16+B16+B17+D16+F16+F17+H16+R16+R17+T16+V16+V17+X16</f>
        <v>161</v>
      </c>
      <c r="AC16" s="458">
        <f>K17+K16+M16+C17+C16+E16+I16+G16+G17+S16+S17+U16+W16+W17+Y16</f>
        <v>121</v>
      </c>
      <c r="AD16" s="468">
        <f>AB16+AB18</f>
        <v>161</v>
      </c>
      <c r="AE16" s="469">
        <f>AC16+AC18</f>
        <v>121</v>
      </c>
      <c r="AF16" s="464" t="s">
        <v>217</v>
      </c>
      <c r="AG16" s="132"/>
      <c r="AH16" s="465">
        <f>IF(J16&gt;K16,1,0)+IF(J17&gt;K17,1,0)+IF(L16&gt;M16,1,0)+IF(J18&gt;K18,1,0)+IF(J19&gt;K19,1,0)+IF(L18&gt;M18,1,0)+IF(B16&gt;C16,1,0)+IF(B17&gt;C17,1,0)+IF(D16&gt;E16,1,0)+IF(B18&gt;C18,1,0)+IF(B19&gt;C19,1,0)+IF(D18&gt;E18,1,0)+IF(R16&gt;S16,1,0)+IF(R17&gt;S17,1,0)+IF(T16&gt;U16,1,0)+IF(R18&gt;S18,1,0)+IF(R19&gt;S19,1,0)+IF(T18&gt;U18,1,0)+IF(V16&gt;W16,1,0)+IF(V17&gt;W17,1,0)+IF(X16&gt;Y16,1,0)+IF(V18&gt;W18,1,0)+IF(V19&gt;W19,1,0)+IF(X18&gt;Y18,1,0)+IF(F16&gt;G16,1,0)+IF(F17&gt;G17,1,0)+IF(H16&gt;I16,1,0)+IF(F18&gt;G18,1,0)+IF(F19&gt;G19,1,0)+IF(H18&gt;I18,1,0)</f>
        <v>10</v>
      </c>
      <c r="AI16" s="466">
        <f>IF(J16&lt;K16,1,0)+IF(J17&lt;K17,1,0)+IF(L16&lt;M16,1,0)+IF(J18&lt;K18,1,0)+IF(J19&lt;K19,1,0)+IF(L18&lt;M18,1,0)+IF(B16&lt;C16,1,0)+IF(B17&lt;C17,1,0)+IF(D16&lt;E16,1,0)+IF(B18&lt;C18,1,0)+IF(B19&lt;C19,1,0)+IF(D18&lt;E18,1,0)+IF(R16&lt;S16,1,0)+IF(R17&lt;S17,1,0)+IF(T16&lt;U16,1,0)+IF(R18&lt;S18,1,0)+IF(R19&lt;S19,1,0)+IF(T18&lt;U18,1,0)+IF(V16&lt;W16,1,0)+IF(V17&lt;W17,1,0)+IF(X16&lt;Y16,1,0)+IF(V18&lt;W18,1,0)+IF(V19&lt;W19,1,0)+IF(X18&lt;Y18,1,0)+IF(F16&lt;G16,1,0)+IF(F17&lt;G17,1,0)+IF(H16&lt;I16,1,0)+IF(F18&lt;G18,1,0)+IF(F19&lt;G19,1,0)+IF(H18&lt;I18,1,0)</f>
        <v>2</v>
      </c>
      <c r="AJ16" s="466">
        <f>AH16/AI16</f>
        <v>5</v>
      </c>
      <c r="AK16" s="460">
        <f>AD16/AE16</f>
        <v>1.3305785123966942</v>
      </c>
    </row>
    <row r="17" spans="1:37" ht="16.5" thickTop="1" thickBot="1" x14ac:dyDescent="0.3">
      <c r="A17" s="446"/>
      <c r="B17" s="176">
        <f>O5</f>
        <v>7</v>
      </c>
      <c r="C17" s="177">
        <f>N5</f>
        <v>15</v>
      </c>
      <c r="D17" s="461">
        <f>IF(AND(B16=0,B17=0),0,1)*0+IF(AND(B16&gt;C16,B17&gt;C17),1,0)*2+IF(AND(B16&lt;C16,B17&lt;C17),1,0)*IF(AND(B16=0,B17=0),0,1)+IF(D16&gt;E16,1,0)*2+IF(D16&lt;E16,1,0)*1</f>
        <v>2</v>
      </c>
      <c r="E17" s="461"/>
      <c r="F17" s="177">
        <f>O9</f>
        <v>15</v>
      </c>
      <c r="G17" s="175">
        <f>N9</f>
        <v>10</v>
      </c>
      <c r="H17" s="461">
        <f>IF(AND(F16=0,F17=0),0,1)*0+IF(AND(F16&gt;G16,F17&gt;G17),1,0)*2+IF(AND(F16&lt;G16,F17&lt;G17),1,0)*IF(AND(F16=0,F17=0),0,1)+IF(H16&gt;I16,1,0)*2+IF(H16&lt;I16,1,0)*1</f>
        <v>2</v>
      </c>
      <c r="I17" s="461"/>
      <c r="J17" s="176">
        <f>O13</f>
        <v>11</v>
      </c>
      <c r="K17" s="177">
        <f>N13</f>
        <v>15</v>
      </c>
      <c r="L17" s="461">
        <f>IF(AND(J16=0,J17=0),0,1)*0+IF(AND(J16&gt;K16,J17&gt;K17),1,0)*2+IF(AND(J16&lt;K16,J17&lt;K17),1,0)*IF(AND(J16=0,J17=0),0,1)+IF(L16&gt;M16,1,0)*2+IF(L16&lt;M16,1,0)*1</f>
        <v>2</v>
      </c>
      <c r="M17" s="461"/>
      <c r="N17" s="467"/>
      <c r="O17" s="467"/>
      <c r="P17" s="467"/>
      <c r="Q17" s="467"/>
      <c r="R17" s="176">
        <v>15</v>
      </c>
      <c r="S17" s="177">
        <v>9</v>
      </c>
      <c r="T17" s="461">
        <f>IF(AND(R16=0,R17=0),0,1)*0+IF(AND(R16&gt;S16,R17&gt;S17),1,0)*2+IF(AND(R16&lt;S16,R17&lt;S17),1,0)*IF(AND(R16=0,R17=0),0,1)+IF(T16&gt;U16,1,0)*2+IF(T16&lt;U16,1,0)*1</f>
        <v>2</v>
      </c>
      <c r="U17" s="461"/>
      <c r="V17" s="177">
        <v>15</v>
      </c>
      <c r="W17" s="175">
        <v>9</v>
      </c>
      <c r="X17" s="461">
        <f>IF(AND(V16=0,V17=0),0,1)*0+IF(AND(V16&gt;W16,V17&gt;W17),1,0)*2+IF(AND(V16&lt;W16,V17&lt;W17),1,0)*IF(AND(V16=0,V17=0),0,1)+IF(X16&gt;Y16,1,0)*2+IF(X16&lt;Y16,1,0)*1</f>
        <v>2</v>
      </c>
      <c r="Y17" s="461"/>
      <c r="Z17" s="455"/>
      <c r="AA17" s="456"/>
      <c r="AB17" s="457"/>
      <c r="AC17" s="458"/>
      <c r="AD17" s="468"/>
      <c r="AE17" s="469"/>
      <c r="AF17" s="464"/>
      <c r="AG17" s="132"/>
      <c r="AH17" s="465"/>
      <c r="AI17" s="466"/>
      <c r="AJ17" s="466"/>
      <c r="AK17" s="460"/>
    </row>
    <row r="18" spans="1:37" ht="16.5" thickTop="1" thickBot="1" x14ac:dyDescent="0.3">
      <c r="A18" s="446"/>
      <c r="B18" s="179">
        <f>O6</f>
        <v>0</v>
      </c>
      <c r="C18" s="180">
        <f>N6</f>
        <v>0</v>
      </c>
      <c r="D18" s="192">
        <f>Q6</f>
        <v>0</v>
      </c>
      <c r="E18" s="169">
        <f>P6</f>
        <v>0</v>
      </c>
      <c r="F18" s="172">
        <f>O10</f>
        <v>0</v>
      </c>
      <c r="G18" s="189">
        <f>N10</f>
        <v>0</v>
      </c>
      <c r="H18" s="192">
        <f>Q10</f>
        <v>0</v>
      </c>
      <c r="I18" s="171">
        <f>P10</f>
        <v>0</v>
      </c>
      <c r="J18" s="179">
        <f>O14</f>
        <v>0</v>
      </c>
      <c r="K18" s="180">
        <f>N14</f>
        <v>0</v>
      </c>
      <c r="L18" s="192">
        <f>Q14</f>
        <v>0</v>
      </c>
      <c r="M18" s="169">
        <f>P14</f>
        <v>0</v>
      </c>
      <c r="N18" s="467"/>
      <c r="O18" s="467"/>
      <c r="P18" s="467"/>
      <c r="Q18" s="467"/>
      <c r="R18" s="179"/>
      <c r="S18" s="180"/>
      <c r="T18" s="171"/>
      <c r="U18" s="181"/>
      <c r="V18" s="172"/>
      <c r="W18" s="173"/>
      <c r="X18" s="171"/>
      <c r="Y18" s="181"/>
      <c r="Z18" s="470">
        <f>D19+H19+L19+T19+X19</f>
        <v>0</v>
      </c>
      <c r="AA18" s="456"/>
      <c r="AB18" s="468">
        <f>F19+J19+R18+R19+T18+J18+L18+B18+D18+F18+H18+B19+V18+V19+X18</f>
        <v>0</v>
      </c>
      <c r="AC18" s="469">
        <f>K18+M18+C18+E18+I18+G18+C19+G19+K19+S18+S19+U18+W18+W19+Y18</f>
        <v>0</v>
      </c>
      <c r="AD18" s="468"/>
      <c r="AE18" s="469"/>
      <c r="AF18" s="464"/>
      <c r="AG18" s="132"/>
      <c r="AH18" s="465"/>
      <c r="AI18" s="466"/>
      <c r="AJ18" s="466"/>
      <c r="AK18" s="460"/>
    </row>
    <row r="19" spans="1:37" ht="16.5" thickTop="1" thickBot="1" x14ac:dyDescent="0.3">
      <c r="A19" s="446"/>
      <c r="B19" s="184">
        <f>O7</f>
        <v>0</v>
      </c>
      <c r="C19" s="185">
        <f>N7</f>
        <v>0</v>
      </c>
      <c r="D19" s="461">
        <f>IF(AND(B18=0,B19=0),0,1)*0+IF(AND(B18&gt;C18,B19&gt;C19),1,0)*2+IF(AND(B18&lt;C18,B19&lt;C19),1,0)*IF(AND(B18=0,B19=0),0,1)+IF(D18&gt;E18,1,0)*2+IF(D18&lt;E18,1,0)*1</f>
        <v>0</v>
      </c>
      <c r="E19" s="461"/>
      <c r="F19" s="185">
        <f>O11</f>
        <v>0</v>
      </c>
      <c r="G19" s="183">
        <f>N11</f>
        <v>0</v>
      </c>
      <c r="H19" s="461">
        <f>IF(AND(F18=0,F19=0),0,1)*0+IF(AND(F18&gt;G18,F19&gt;G19),1,0)*2+IF(AND(F18&lt;G18,F19&lt;G19),1,0)*IF(AND(F18=0,F19=0),0,1)+IF(H18&gt;I18,1,0)*2+IF(H18&lt;I18,1,0)*1</f>
        <v>0</v>
      </c>
      <c r="I19" s="461"/>
      <c r="J19" s="184">
        <f>O15</f>
        <v>0</v>
      </c>
      <c r="K19" s="185">
        <f>N15</f>
        <v>0</v>
      </c>
      <c r="L19" s="461">
        <f>IF(AND(J18=0,J19=0),0,1)*0+IF(AND(J18&gt;K18,J19&gt;K19),1,0)*2+IF(AND(J18&lt;K18,J19&lt;K19),1,0)*IF(AND(J18=0,J19=0),0,1)+IF(L18&gt;M18,1,0)*2+IF(L18&lt;M18,1,0)*1</f>
        <v>0</v>
      </c>
      <c r="M19" s="461"/>
      <c r="N19" s="467"/>
      <c r="O19" s="467"/>
      <c r="P19" s="467"/>
      <c r="Q19" s="467"/>
      <c r="R19" s="184"/>
      <c r="S19" s="185"/>
      <c r="T19" s="461">
        <f>IF(AND(R18=0,R19=0),0,1)*0+IF(AND(R18&gt;S18,R19&gt;S19),1,0)*2+IF(AND(R18&lt;S18,R19&lt;S19),1,0)*IF(AND(R18=0,R19=0),0,1)+IF(T18&gt;U18,1,0)*2+IF(T18&lt;U18,1,0)*1</f>
        <v>0</v>
      </c>
      <c r="U19" s="461"/>
      <c r="V19" s="185"/>
      <c r="W19" s="183"/>
      <c r="X19" s="461">
        <f>IF(AND(V18=0,V19=0),0,1)*0+IF(AND(V18&gt;W18,V19&gt;W19),1,0)*2+IF(AND(V18&lt;W18,V19&lt;W19),1,0)*IF(AND(V18=0,V19=0),0,1)+IF(X18&gt;Y18,1,0)*2+IF(X18&lt;Y18,1,0)*1</f>
        <v>0</v>
      </c>
      <c r="Y19" s="461"/>
      <c r="Z19" s="470"/>
      <c r="AA19" s="456"/>
      <c r="AB19" s="468"/>
      <c r="AC19" s="469"/>
      <c r="AD19" s="468"/>
      <c r="AE19" s="469"/>
      <c r="AF19" s="464"/>
      <c r="AG19" s="132"/>
      <c r="AH19" s="465"/>
      <c r="AI19" s="466"/>
      <c r="AJ19" s="466"/>
      <c r="AK19" s="460"/>
    </row>
    <row r="20" spans="1:37" ht="16.5" thickTop="1" thickBot="1" x14ac:dyDescent="0.3">
      <c r="A20" s="437" t="s">
        <v>209</v>
      </c>
      <c r="B20" s="170">
        <f>S4</f>
        <v>11</v>
      </c>
      <c r="C20" s="193">
        <f>R4</f>
        <v>15</v>
      </c>
      <c r="D20" s="164">
        <f>U4</f>
        <v>0</v>
      </c>
      <c r="E20" s="165">
        <f>T4</f>
        <v>0</v>
      </c>
      <c r="F20" s="162">
        <f>S8</f>
        <v>18</v>
      </c>
      <c r="G20" s="187">
        <f>R8</f>
        <v>16</v>
      </c>
      <c r="H20" s="164">
        <f>U8</f>
        <v>0</v>
      </c>
      <c r="I20" s="171">
        <f>T8</f>
        <v>0</v>
      </c>
      <c r="J20" s="170">
        <f>S12</f>
        <v>12</v>
      </c>
      <c r="K20" s="193">
        <f>R12</f>
        <v>15</v>
      </c>
      <c r="L20" s="164">
        <f>U12</f>
        <v>0</v>
      </c>
      <c r="M20" s="169">
        <f>T12</f>
        <v>0</v>
      </c>
      <c r="N20" s="170">
        <f>S16</f>
        <v>9</v>
      </c>
      <c r="O20" s="193">
        <f>R16</f>
        <v>15</v>
      </c>
      <c r="P20" s="164">
        <f>U16</f>
        <v>0</v>
      </c>
      <c r="Q20" s="169">
        <f>T16</f>
        <v>0</v>
      </c>
      <c r="R20" s="467"/>
      <c r="S20" s="467"/>
      <c r="T20" s="467"/>
      <c r="U20" s="467"/>
      <c r="V20" s="170">
        <v>10</v>
      </c>
      <c r="W20" s="163">
        <v>15</v>
      </c>
      <c r="X20" s="171"/>
      <c r="Y20" s="191"/>
      <c r="Z20" s="470">
        <f>P21+L21+H21+D21+X21</f>
        <v>6</v>
      </c>
      <c r="AA20" s="471">
        <f>Z20+Z22</f>
        <v>6</v>
      </c>
      <c r="AB20" s="468">
        <f>P20+N20+N21+L20+J20+J21+H20+F20+F21+D20+B20+B21+V20+V21+X20</f>
        <v>115</v>
      </c>
      <c r="AC20" s="469">
        <f>Q20+O20+O21+M20+K20+K21+I20+G20+G21+E20+C20+C21+W20+W21+Y20</f>
        <v>144</v>
      </c>
      <c r="AD20" s="468">
        <f>AB20+AB22</f>
        <v>115</v>
      </c>
      <c r="AE20" s="469">
        <f>AC20+AC22</f>
        <v>144</v>
      </c>
      <c r="AF20" s="464" t="s">
        <v>221</v>
      </c>
      <c r="AG20" s="132"/>
      <c r="AH20" s="465">
        <f>IF(J20&gt;K20,1,0)+IF(J21&gt;K21,1,0)+IF(L20&gt;M20,1,0)+IF(J22&gt;K22,1,0)+IF(J23&gt;K23,1,0)+IF(L22&gt;M22,1,0)+IF(N20&gt;O20,1,0)+IF(N21&gt;O21,1,0)+IF(P20&gt;Q20,1,0)+IF(N22&gt;O22,1,0)+IF(N23&gt;O23,1,0)+IF(P22&gt;Q22,1,0)+IF(B20&gt;C20,1,0)+IF(B21&gt;C21,1,0)+IF(D20&gt;E20,1,0)+IF(B22&gt;C22,1,0)+IF(B23&gt;C23,1,0)+IF(D22&gt;E22,1,0)+IF(V20&gt;W20,1,0)+IF(V21&gt;W21,1,0)+IF(X20&gt;Y20,1,0)+IF(V22&gt;W22,1,0)+IF(V23&gt;W23,1,0)+IF(X22&gt;Y22,1,0)+IF(F20&gt;G20,1,0)+IF(F21&gt;G21,1,0)+IF(H20&gt;I20,1,0)+IF(F22&gt;G22,1,0)+IF(F23&gt;G23,1,0)+IF(H22&gt;I22,1,0)</f>
        <v>2</v>
      </c>
      <c r="AI20" s="466">
        <f>IF(J20&lt;K20,1,0)+IF(J21&lt;K21,1,0)+IF(L20&lt;M20,1,0)+IF(J22&lt;K22,1,0)+IF(J23&lt;K23,1,0)+IF(L22&lt;M22,1,0)+IF(N20&lt;O20,1,0)+IF(N21&lt;O21,1,0)+IF(P20&lt;Q20,1,0)+IF(N22&lt;O22,1,0)+IF(N23&lt;O23,1,0)+IF(P22&lt;Q22,1,0)+IF(B20&lt;C20,1,0)+IF(B21&lt;C21,1,0)+IF(D20&lt;E20,1,0)+IF(B22&lt;C22,1,0)+IF(B23&lt;C23,1,0)+IF(D22&lt;E22,1,0)+IF(V20&lt;W20,1,0)+IF(V21&lt;W21,1,0)+IF(X20&lt;Y20,1,0)+IF(V22&lt;W22,1,0)+IF(V23&lt;W23,1,0)+IF(X22&lt;Y22,1,0)+IF(F20&lt;G20,1,0)+IF(F21&lt;G21,1,0)+IF(H20&lt;I20,1,0)+IF(F22&lt;G22,1,0)+IF(F23&lt;G23,1,0)+IF(H22&lt;I22,1,0)</f>
        <v>8</v>
      </c>
      <c r="AJ20" s="473">
        <f>AH20/AI20</f>
        <v>0.25</v>
      </c>
      <c r="AK20" s="472">
        <f>AD20/AE20</f>
        <v>0.79861111111111116</v>
      </c>
    </row>
    <row r="21" spans="1:37" ht="16.5" thickTop="1" thickBot="1" x14ac:dyDescent="0.3">
      <c r="A21" s="437"/>
      <c r="B21" s="176">
        <f>S5</f>
        <v>10</v>
      </c>
      <c r="C21" s="177">
        <f>R5</f>
        <v>15</v>
      </c>
      <c r="D21" s="461">
        <f>IF(AND(B20=0,B21=0),0,1)*0+IF(AND(B20&gt;C20,B21&gt;C21),1,0)*2+IF(AND(B20&lt;C20,B21&lt;C21),1,0)*IF(AND(B20=0,B21=0),0,1)+IF(D20&gt;E20,1,0)*2+IF(D20&lt;E20,1,0)*1</f>
        <v>1</v>
      </c>
      <c r="E21" s="461"/>
      <c r="F21" s="177">
        <f>S9</f>
        <v>15</v>
      </c>
      <c r="G21" s="175">
        <f>R9</f>
        <v>8</v>
      </c>
      <c r="H21" s="461">
        <f>IF(AND(F20=0,F21=0),0,1)*0+IF(AND(F20&gt;G20,F21&gt;G21),1,0)*2+IF(AND(F20&lt;G20,F21&lt;G21),1,0)*IF(AND(F20=0,F21=0),0,1)+IF(H20&gt;I20,1,0)*2+IF(H20&lt;I20,1,0)*1</f>
        <v>2</v>
      </c>
      <c r="I21" s="461"/>
      <c r="J21" s="176">
        <f>S13</f>
        <v>10</v>
      </c>
      <c r="K21" s="177">
        <f>R13</f>
        <v>15</v>
      </c>
      <c r="L21" s="461">
        <f>IF(AND(J20=0,J21=0),0,1)*0+IF(AND(J20&gt;K20,J21&gt;K21),1,0)*2+IF(AND(J20&lt;K20,J21&lt;K21),1,0)*IF(AND(J20=0,J21=0),0,1)+IF(L20&gt;M20,1,0)*2+IF(L20&lt;M20,1,0)*1</f>
        <v>1</v>
      </c>
      <c r="M21" s="461"/>
      <c r="N21" s="176">
        <f>S17</f>
        <v>9</v>
      </c>
      <c r="O21" s="177">
        <f>R17</f>
        <v>15</v>
      </c>
      <c r="P21" s="461">
        <f>IF(AND(N20=0,N21=0),0,1)*0+IF(AND(N20&gt;O20,N21&gt;O21),1,0)*2+IF(AND(N20&lt;O20,N21&lt;O21),1,0)*IF(AND(N20=0,N21=0),0,1)+IF(P20&gt;Q20,1,0)*2+IF(P20&lt;Q20,1,0)*1</f>
        <v>1</v>
      </c>
      <c r="Q21" s="461"/>
      <c r="R21" s="467"/>
      <c r="S21" s="467"/>
      <c r="T21" s="467"/>
      <c r="U21" s="467"/>
      <c r="V21" s="174">
        <v>11</v>
      </c>
      <c r="W21" s="194">
        <v>15</v>
      </c>
      <c r="X21" s="461">
        <f>IF(AND(V20=0,V21=0),0,1)*0+IF(AND(V20&gt;W20,V21&gt;W21),1,0)*2+IF(AND(V20&lt;W20,V21&lt;W21),1,0)*IF(AND(V20=0,V21=0),0,1)+IF(X20&gt;Y20,1,0)*2+IF(X20&lt;Y20,1,0)*1</f>
        <v>1</v>
      </c>
      <c r="Y21" s="461"/>
      <c r="Z21" s="470"/>
      <c r="AA21" s="471"/>
      <c r="AB21" s="468"/>
      <c r="AC21" s="469"/>
      <c r="AD21" s="468"/>
      <c r="AE21" s="469"/>
      <c r="AF21" s="464"/>
      <c r="AG21" s="132"/>
      <c r="AH21" s="465"/>
      <c r="AI21" s="466"/>
      <c r="AJ21" s="466"/>
      <c r="AK21" s="472"/>
    </row>
    <row r="22" spans="1:37" ht="16.5" thickTop="1" thickBot="1" x14ac:dyDescent="0.3">
      <c r="A22" s="437"/>
      <c r="B22" s="179">
        <f>S6</f>
        <v>0</v>
      </c>
      <c r="C22" s="180">
        <f>R6</f>
        <v>0</v>
      </c>
      <c r="D22" s="192">
        <f>U6</f>
        <v>0</v>
      </c>
      <c r="E22" s="169">
        <f>T6</f>
        <v>0</v>
      </c>
      <c r="F22" s="172">
        <f>S10</f>
        <v>0</v>
      </c>
      <c r="G22" s="189">
        <f>R10</f>
        <v>0</v>
      </c>
      <c r="H22" s="192">
        <f>U10</f>
        <v>0</v>
      </c>
      <c r="I22" s="171">
        <f>T10</f>
        <v>0</v>
      </c>
      <c r="J22" s="179">
        <f>S14</f>
        <v>0</v>
      </c>
      <c r="K22" s="195">
        <f>R14</f>
        <v>0</v>
      </c>
      <c r="L22" s="192">
        <f>U14</f>
        <v>0</v>
      </c>
      <c r="M22" s="169">
        <f>T14</f>
        <v>0</v>
      </c>
      <c r="N22" s="179">
        <f>S18</f>
        <v>0</v>
      </c>
      <c r="O22" s="195">
        <f>R18</f>
        <v>0</v>
      </c>
      <c r="P22" s="192">
        <f>U18</f>
        <v>0</v>
      </c>
      <c r="Q22" s="169">
        <f>T18</f>
        <v>0</v>
      </c>
      <c r="R22" s="467"/>
      <c r="S22" s="467"/>
      <c r="T22" s="467"/>
      <c r="U22" s="467"/>
      <c r="V22" s="179"/>
      <c r="W22" s="173"/>
      <c r="X22" s="171"/>
      <c r="Y22" s="181"/>
      <c r="Z22" s="470">
        <f>P23+L23+H23+D23+X23</f>
        <v>0</v>
      </c>
      <c r="AA22" s="471"/>
      <c r="AB22" s="468">
        <f>P22+N22+N23+L22+J22+J23+H22+F22+F23+D22+B22+B23+V22+V23+X22</f>
        <v>0</v>
      </c>
      <c r="AC22" s="469">
        <f>Q22+O22+O23+M22+K22+K23+I22+G22+G23+E22+C22+C23+W22+W23+Y22</f>
        <v>0</v>
      </c>
      <c r="AD22" s="468"/>
      <c r="AE22" s="469"/>
      <c r="AF22" s="464"/>
      <c r="AG22" s="132"/>
      <c r="AH22" s="465"/>
      <c r="AI22" s="466"/>
      <c r="AJ22" s="466"/>
      <c r="AK22" s="472"/>
    </row>
    <row r="23" spans="1:37" ht="16.5" thickTop="1" thickBot="1" x14ac:dyDescent="0.3">
      <c r="A23" s="437"/>
      <c r="B23" s="184">
        <f>S7</f>
        <v>0</v>
      </c>
      <c r="C23" s="185">
        <f>R7</f>
        <v>0</v>
      </c>
      <c r="D23" s="461">
        <f>IF(AND(B22=0,B23=0),0,1)*0+IF(AND(B22&gt;C22,B23&gt;C23),1,0)*2+IF(AND(B22&lt;C22,B23&lt;C23),1,0)*IF(AND(B22=0,B23=0),0,1)+IF(D22&gt;E22,1,0)*2+IF(D22&lt;E22,1,0)*1</f>
        <v>0</v>
      </c>
      <c r="E23" s="461"/>
      <c r="F23" s="185">
        <f>S11</f>
        <v>0</v>
      </c>
      <c r="G23" s="183">
        <f>R11</f>
        <v>0</v>
      </c>
      <c r="H23" s="461">
        <f>IF(AND(F22=0,F23=0),0,1)*0+IF(AND(F22&gt;G22,F23&gt;G23),1,0)*2+IF(AND(F22&lt;G22,F23&lt;G23),1,0)*IF(AND(F22=0,F23=0),0,1)+IF(H22&gt;I22,1,0)*2+IF(H22&lt;I22,1,0)*1</f>
        <v>0</v>
      </c>
      <c r="I23" s="461"/>
      <c r="J23" s="184">
        <f>S15</f>
        <v>0</v>
      </c>
      <c r="K23" s="185">
        <f>R15</f>
        <v>0</v>
      </c>
      <c r="L23" s="461">
        <f>IF(AND(J22=0,J23=0),0,1)*0+IF(AND(J22&gt;K22,J23&gt;K23),1,0)*2+IF(AND(J22&lt;K22,J23&lt;K23),1,0)*IF(AND(J22=0,J23=0),0,1)+IF(L22&gt;M22,1,0)*2+IF(L22&lt;M22,1,0)*1</f>
        <v>0</v>
      </c>
      <c r="M23" s="461"/>
      <c r="N23" s="184">
        <f>S19</f>
        <v>0</v>
      </c>
      <c r="O23" s="185">
        <f>R19</f>
        <v>0</v>
      </c>
      <c r="P23" s="461">
        <f>IF(AND(N22=0,N23=0),0,1)*0+IF(AND(N22&gt;O22,N23&gt;O23),1,0)*2+IF(AND(N22&lt;O22,N23&lt;O23),1,0)*IF(AND(N22=0,N23=0),0,1)+IF(P22&gt;Q22,1,0)*2+IF(P22&lt;Q22,1,0)*1</f>
        <v>0</v>
      </c>
      <c r="Q23" s="461"/>
      <c r="R23" s="467"/>
      <c r="S23" s="467"/>
      <c r="T23" s="467"/>
      <c r="U23" s="467"/>
      <c r="V23" s="196"/>
      <c r="W23" s="171"/>
      <c r="X23" s="461">
        <f>IF(AND(V22=0,V23=0),0,1)*0+IF(AND(V22&gt;W22,V23&gt;W23),1,0)*2+IF(AND(V22&lt;W22,V23&lt;W23),1,0)*IF(AND(V22=0,V23=0),0,1)+IF(X22&gt;Y22,1,0)*2+IF(X22&lt;Y22,1,0)*1</f>
        <v>0</v>
      </c>
      <c r="Y23" s="461"/>
      <c r="Z23" s="470"/>
      <c r="AA23" s="471"/>
      <c r="AB23" s="468"/>
      <c r="AC23" s="469"/>
      <c r="AD23" s="468"/>
      <c r="AE23" s="469"/>
      <c r="AF23" s="464"/>
      <c r="AG23" s="132"/>
      <c r="AH23" s="465"/>
      <c r="AI23" s="466"/>
      <c r="AJ23" s="473"/>
      <c r="AK23" s="472"/>
    </row>
    <row r="24" spans="1:37" ht="16.5" thickTop="1" thickBot="1" x14ac:dyDescent="0.3">
      <c r="A24" s="474" t="s">
        <v>210</v>
      </c>
      <c r="B24" s="170">
        <f>W4</f>
        <v>13</v>
      </c>
      <c r="C24" s="193">
        <f>V4</f>
        <v>15</v>
      </c>
      <c r="D24" s="164">
        <f>Y4</f>
        <v>8</v>
      </c>
      <c r="E24" s="169">
        <f>X4</f>
        <v>11</v>
      </c>
      <c r="F24" s="162">
        <f>W8</f>
        <v>13</v>
      </c>
      <c r="G24" s="187">
        <f>V8</f>
        <v>15</v>
      </c>
      <c r="H24" s="164">
        <f>Y8</f>
        <v>11</v>
      </c>
      <c r="I24" s="171">
        <f>X8</f>
        <v>7</v>
      </c>
      <c r="J24" s="170">
        <f>W12</f>
        <v>16</v>
      </c>
      <c r="K24" s="167">
        <f>V12</f>
        <v>14</v>
      </c>
      <c r="L24" s="171">
        <f>Y12</f>
        <v>14</v>
      </c>
      <c r="M24" s="191">
        <f>X12</f>
        <v>16</v>
      </c>
      <c r="N24" s="170">
        <f>W16</f>
        <v>10</v>
      </c>
      <c r="O24" s="167">
        <f>V16</f>
        <v>15</v>
      </c>
      <c r="P24" s="171">
        <f>Y16</f>
        <v>0</v>
      </c>
      <c r="Q24" s="191">
        <f>X16</f>
        <v>0</v>
      </c>
      <c r="R24" s="197">
        <f>W20</f>
        <v>15</v>
      </c>
      <c r="S24" s="198">
        <f>V20</f>
        <v>10</v>
      </c>
      <c r="T24" s="199">
        <f>Y20</f>
        <v>0</v>
      </c>
      <c r="U24" s="200">
        <f>X20</f>
        <v>0</v>
      </c>
      <c r="V24" s="475"/>
      <c r="W24" s="475"/>
      <c r="X24" s="475"/>
      <c r="Y24" s="475"/>
      <c r="Z24" s="470">
        <f>D25+H25+L25+P25+T25</f>
        <v>7</v>
      </c>
      <c r="AA24" s="476">
        <f>Z24+Z26</f>
        <v>7</v>
      </c>
      <c r="AB24" s="468">
        <f>B24+B25+D24+F24+F25+H24+J24+J25+L24+N24+N25+P24+R24+R25+T24</f>
        <v>165</v>
      </c>
      <c r="AC24" s="469">
        <f>C24+C25+E24+G24+G25+I24+K24+K25+M24+O24+O25+Q24+S24+S25+U24</f>
        <v>151</v>
      </c>
      <c r="AD24" s="480">
        <f>AB24+AB26</f>
        <v>165</v>
      </c>
      <c r="AE24" s="481">
        <f>AC24+AC26</f>
        <v>151</v>
      </c>
      <c r="AF24" s="482" t="s">
        <v>220</v>
      </c>
      <c r="AG24" s="132"/>
      <c r="AH24" s="483">
        <f>IF(J24&gt;K24,1,0)+IF(J25&gt;K25,1,0)+IF(L24&gt;M24,1,0)+IF(J26&gt;K26,1,0)+IF(J27&gt;K27,1,0)+IF(L26&gt;M26,1,0)+IF(N24&gt;O24,1,0)+IF(N25&gt;O25,1,0)+IF(P24&gt;Q24,1,0)+IF(N26&gt;O26,1,0)+IF(N27&gt;O27,1,0)+IF(P26&gt;Q26,1,0)+IF(R24&gt;S24,1,0)+IF(R25&gt;S25,1,0)+IF(T24&gt;U24,1,0)+IF(R26&gt;S26,1,0)+IF(R27&gt;S27,1,0)+IF(T26&gt;U26,1,0)+IF(B24&gt;C24,1,0)+IF(B25&gt;C25,1,0)+IF(D24&gt;E24,1,0)+IF(B26&gt;C26,1,0)+IF(B27&gt;C27,1,0)+IF(D26&gt;E26,1,0)+IF(F24&gt;G24,1,0)+IF(F25&gt;G25,1,0)+IF(H24&gt;I24,1,0)+IF(F26&gt;G26,1,0)+IF(F27&gt;G27,1,0)+IF(H26&gt;I26,1,0)</f>
        <v>6</v>
      </c>
      <c r="AI24" s="484">
        <f>IF(J24&lt;K24,1,0)+IF(J25&lt;K25,1,0)+IF(L24&lt;M24,1,0)+IF(J26&lt;K26,1,0)+IF(J27&lt;K27,1,0)+IF(L26&lt;M26,1,0)+IF(N24&lt;O24,1,0)+IF(N25&lt;O25,1,0)+IF(P24&lt;Q24,1,0)+IF(N26&lt;O26,1,0)+IF(N27&lt;O27,1,0)+IF(P26&lt;Q26,1,0)+IF(R24&lt;S24,1,0)+IF(R25&lt;S25,1,0)+IF(T24&lt;U24,1,0)+IF(R26&lt;S26,1,0)+IF(R27&lt;S27,1,0)+IF(T26&lt;U26,1,0)+IF(B24&lt;C24,1,0)+IF(B25&lt;C25,1,0)+IF(D24&lt;E24,1,0)+IF(B26&lt;C26,1,0)+IF(B27&lt;C27,1,0)+IF(D26&lt;E26,1,0)+IF(F24&lt;G24,1,0)+IF(F25&lt;G25,1,0)+IF(H24&lt;I24,1,0)+IF(F26&lt;G26,1,0)+IF(F27&lt;G27,1,0)+IF(H26&lt;I26,1,0)</f>
        <v>7</v>
      </c>
      <c r="AJ24" s="484">
        <f>AH24/AI24</f>
        <v>0.8571428571428571</v>
      </c>
      <c r="AK24" s="478">
        <f>AD24/AE24</f>
        <v>1.0927152317880795</v>
      </c>
    </row>
    <row r="25" spans="1:37" ht="16.5" thickTop="1" thickBot="1" x14ac:dyDescent="0.3">
      <c r="A25" s="474"/>
      <c r="B25" s="176">
        <f>W5</f>
        <v>15</v>
      </c>
      <c r="C25" s="177">
        <f>V5</f>
        <v>6</v>
      </c>
      <c r="D25" s="461">
        <f>IF(AND(B24=0,B25=0),0,1)*0+IF(AND(B24&gt;C24,B25&gt;C25),1,0)*2+IF(AND(B24&lt;C24,B25&lt;C25),1,0)*IF(AND(B24=0,B25=0),0,1)+IF(D24&gt;E24,1,0)*2+IF(D24&lt;E24,1,0)*1</f>
        <v>1</v>
      </c>
      <c r="E25" s="461"/>
      <c r="F25" s="177">
        <f>W9</f>
        <v>15</v>
      </c>
      <c r="G25" s="175">
        <f>V9</f>
        <v>1</v>
      </c>
      <c r="H25" s="461">
        <f>IF(AND(F24=0,F25=0),0,1)*0+IF(AND(F24&gt;G24,F25&gt;G25),1,0)*2+IF(AND(F24&lt;G24,F25&lt;G25),1,0)*IF(AND(F24=0,F25=0),0,1)+IF(H24&gt;I24,1,0)*2+IF(H24&lt;I24,1,0)*1</f>
        <v>2</v>
      </c>
      <c r="I25" s="461"/>
      <c r="J25" s="176">
        <f>W13</f>
        <v>11</v>
      </c>
      <c r="K25" s="177">
        <f>V13</f>
        <v>15</v>
      </c>
      <c r="L25" s="461">
        <f>IF(AND(J24=0,J25=0),0,1)*0+IF(AND(J24&gt;K24,J25&gt;K25),1,0)*2+IF(AND(J24&lt;K24,J25&lt;K25),1,0)*IF(AND(J24=0,J25=0),0,1)+IF(L24&gt;M24,1,0)*2+IF(L24&lt;M24,1,0)*1</f>
        <v>1</v>
      </c>
      <c r="M25" s="461"/>
      <c r="N25" s="176">
        <f>W17</f>
        <v>9</v>
      </c>
      <c r="O25" s="177">
        <f>V17</f>
        <v>15</v>
      </c>
      <c r="P25" s="461">
        <f>IF(AND(N24=0,N25=0),0,1)*0+IF(AND(N24&gt;O24,N25&gt;O25),1,0)*2+IF(AND(N24&lt;O24,N25&lt;O25),1,0)*IF(AND(N24=0,N25=0),0,1)+IF(P24&gt;Q24,1,0)*2+IF(P24&lt;Q24,1,0)*1</f>
        <v>1</v>
      </c>
      <c r="Q25" s="461"/>
      <c r="R25" s="201">
        <f>W21</f>
        <v>15</v>
      </c>
      <c r="S25" s="202">
        <f>V21</f>
        <v>11</v>
      </c>
      <c r="T25" s="461">
        <f>IF(AND(R24=0,R25=0),0,1)*0+IF(AND(R24&gt;S24,R25&gt;S25),1,0)*2+IF(AND(R24&lt;S24,R25&lt;S25),1,0)*IF(AND(R24=0,R25=0),0,1)+IF(T24&gt;U24,1,0)*2+IF(T24&lt;U24,1,0)*1</f>
        <v>2</v>
      </c>
      <c r="U25" s="461"/>
      <c r="V25" s="475"/>
      <c r="W25" s="475"/>
      <c r="X25" s="475"/>
      <c r="Y25" s="475"/>
      <c r="Z25" s="470"/>
      <c r="AA25" s="476"/>
      <c r="AB25" s="468"/>
      <c r="AC25" s="469"/>
      <c r="AD25" s="480"/>
      <c r="AE25" s="481"/>
      <c r="AF25" s="482"/>
      <c r="AG25" s="132"/>
      <c r="AH25" s="483"/>
      <c r="AI25" s="484"/>
      <c r="AJ25" s="484"/>
      <c r="AK25" s="478"/>
    </row>
    <row r="26" spans="1:37" ht="16.5" thickTop="1" thickBot="1" x14ac:dyDescent="0.3">
      <c r="A26" s="474"/>
      <c r="B26" s="179">
        <f>W6</f>
        <v>0</v>
      </c>
      <c r="C26" s="195">
        <f>V6</f>
        <v>0</v>
      </c>
      <c r="D26" s="178">
        <f>Y6</f>
        <v>0</v>
      </c>
      <c r="E26" s="169">
        <f>X6</f>
        <v>0</v>
      </c>
      <c r="F26" s="172">
        <f>W10</f>
        <v>0</v>
      </c>
      <c r="G26" s="189">
        <f>V10</f>
        <v>0</v>
      </c>
      <c r="H26" s="178">
        <f>Y10</f>
        <v>0</v>
      </c>
      <c r="I26" s="171">
        <f>X10</f>
        <v>0</v>
      </c>
      <c r="J26" s="179">
        <f>W14</f>
        <v>0</v>
      </c>
      <c r="K26" s="180">
        <f>V14</f>
        <v>0</v>
      </c>
      <c r="L26" s="171">
        <f>Y14</f>
        <v>0</v>
      </c>
      <c r="M26" s="181">
        <f>X14</f>
        <v>0</v>
      </c>
      <c r="N26" s="179">
        <f>W18</f>
        <v>0</v>
      </c>
      <c r="O26" s="180">
        <f>V18</f>
        <v>0</v>
      </c>
      <c r="P26" s="171">
        <f>Y18</f>
        <v>0</v>
      </c>
      <c r="Q26" s="181">
        <f>X18</f>
        <v>0</v>
      </c>
      <c r="R26" s="203">
        <f>W22</f>
        <v>0</v>
      </c>
      <c r="S26" s="204">
        <f>V22</f>
        <v>0</v>
      </c>
      <c r="T26" s="199">
        <f>Y22</f>
        <v>0</v>
      </c>
      <c r="U26" s="205">
        <f>X22</f>
        <v>0</v>
      </c>
      <c r="V26" s="475"/>
      <c r="W26" s="475"/>
      <c r="X26" s="475"/>
      <c r="Y26" s="475"/>
      <c r="Z26" s="479">
        <f>D27+H27+L27+P27+T27</f>
        <v>0</v>
      </c>
      <c r="AA26" s="476"/>
      <c r="AB26" s="480">
        <f>B26+B27+D26+F26+F27+H26+J26+J27+L26+N26+N27+P26+R26+R27+T26</f>
        <v>0</v>
      </c>
      <c r="AC26" s="481">
        <f>C26+C27+E26+G26+G27+I26+K26+K27+M26+O26+O27+Q26+S26+S27+U26</f>
        <v>0</v>
      </c>
      <c r="AD26" s="480"/>
      <c r="AE26" s="481"/>
      <c r="AF26" s="482"/>
      <c r="AG26" s="132"/>
      <c r="AH26" s="483"/>
      <c r="AI26" s="484"/>
      <c r="AJ26" s="484"/>
      <c r="AK26" s="478"/>
    </row>
    <row r="27" spans="1:37" ht="16.5" thickTop="1" thickBot="1" x14ac:dyDescent="0.3">
      <c r="A27" s="474"/>
      <c r="B27" s="206">
        <f>W7</f>
        <v>0</v>
      </c>
      <c r="C27" s="207">
        <f>V7</f>
        <v>0</v>
      </c>
      <c r="D27" s="477">
        <f>IF(AND(B26=0,B27=0),0,1)*0+IF(AND(B26&gt;C26,B27&gt;C27),1,0)*2+IF(AND(B26&lt;C26,B27&lt;C27),1,0)*IF(AND(B26=0,B27=0),0,1)+IF(D26&gt;E26,1,0)*2+IF(D26&lt;E26,1,0)*1</f>
        <v>0</v>
      </c>
      <c r="E27" s="477"/>
      <c r="F27" s="207">
        <f>W11</f>
        <v>0</v>
      </c>
      <c r="G27" s="208">
        <f>V11</f>
        <v>0</v>
      </c>
      <c r="H27" s="477">
        <f>IF(AND(F26=0,F27=0),0,1)*0+IF(AND(F26&gt;G26,F27&gt;G27),1,0)*2+IF(AND(F26&lt;G26,F27&lt;G27),1,0)*IF(AND(F26=0,F27=0),0,1)+IF(H26&gt;I26,1,0)*2+IF(H26&lt;I26,1,0)*1</f>
        <v>0</v>
      </c>
      <c r="I27" s="477"/>
      <c r="J27" s="206">
        <f>W15</f>
        <v>0</v>
      </c>
      <c r="K27" s="207">
        <f>V15</f>
        <v>0</v>
      </c>
      <c r="L27" s="477">
        <f>IF(AND(J26=0,J27=0),0,1)*0+IF(AND(J26&gt;K26,J27&gt;K27),1,0)*2+IF(AND(J26&lt;K26,J27&lt;K27),1,0)*IF(AND(J26=0,J27=0),0,1)+IF(L26&gt;M26,1,0)*2+IF(L26&lt;M26,1,0)*1</f>
        <v>0</v>
      </c>
      <c r="M27" s="477"/>
      <c r="N27" s="206">
        <f>W19</f>
        <v>0</v>
      </c>
      <c r="O27" s="207">
        <f>V19</f>
        <v>0</v>
      </c>
      <c r="P27" s="477">
        <f>IF(AND(N26=0,N27=0),0,1)*0+IF(AND(N26&gt;O26,N27&gt;O27),1,0)*2+IF(AND(N26&lt;O26,N27&lt;O27),1,0)*IF(AND(N26=0,N27=0),0,1)+IF(P26&gt;Q26,1,0)*2+IF(P26&lt;Q26,1,0)*1</f>
        <v>0</v>
      </c>
      <c r="Q27" s="477"/>
      <c r="R27" s="209">
        <f>W23</f>
        <v>0</v>
      </c>
      <c r="S27" s="210">
        <f>V23</f>
        <v>0</v>
      </c>
      <c r="T27" s="477">
        <f>IF(AND(R26=0,R27=0),0,1)*0+IF(AND(R26&gt;S26,R27&gt;S27),1,0)*2+IF(AND(R26&lt;S26,R27&lt;S27),1,0)*IF(AND(R26=0,R27=0),0,1)+IF(T26&gt;U26,1,0)*2+IF(T26&lt;U26,1,0)*1</f>
        <v>0</v>
      </c>
      <c r="U27" s="477"/>
      <c r="V27" s="475"/>
      <c r="W27" s="475"/>
      <c r="X27" s="475"/>
      <c r="Y27" s="475"/>
      <c r="Z27" s="479"/>
      <c r="AA27" s="476"/>
      <c r="AB27" s="480"/>
      <c r="AC27" s="481"/>
      <c r="AD27" s="480"/>
      <c r="AE27" s="481"/>
      <c r="AF27" s="482"/>
      <c r="AG27" s="132"/>
      <c r="AH27" s="483"/>
      <c r="AI27" s="484"/>
      <c r="AJ27" s="484"/>
      <c r="AK27" s="478"/>
    </row>
    <row r="28" spans="1:37" ht="15.75" thickTop="1" x14ac:dyDescent="0.25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</row>
    <row r="29" spans="1:37" x14ac:dyDescent="0.25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</row>
    <row r="30" spans="1:37" x14ac:dyDescent="0.25">
      <c r="A30" s="132" t="s">
        <v>208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</row>
  </sheetData>
  <mergeCells count="166">
    <mergeCell ref="AK24:AK27"/>
    <mergeCell ref="D25:E25"/>
    <mergeCell ref="H25:I25"/>
    <mergeCell ref="L25:M25"/>
    <mergeCell ref="P25:Q25"/>
    <mergeCell ref="T25:U25"/>
    <mergeCell ref="Z26:Z27"/>
    <mergeCell ref="AB26:AB27"/>
    <mergeCell ref="AC26:AC27"/>
    <mergeCell ref="D27:E27"/>
    <mergeCell ref="AD24:AD27"/>
    <mergeCell ref="AE24:AE27"/>
    <mergeCell ref="AF24:AF27"/>
    <mergeCell ref="AH24:AH27"/>
    <mergeCell ref="AI24:AI27"/>
    <mergeCell ref="AJ24:AJ27"/>
    <mergeCell ref="A24:A27"/>
    <mergeCell ref="V24:Y27"/>
    <mergeCell ref="Z24:Z25"/>
    <mergeCell ref="AA24:AA27"/>
    <mergeCell ref="AB24:AB25"/>
    <mergeCell ref="AC24:AC25"/>
    <mergeCell ref="H27:I27"/>
    <mergeCell ref="L27:M27"/>
    <mergeCell ref="P27:Q27"/>
    <mergeCell ref="T27:U27"/>
    <mergeCell ref="AK20:AK23"/>
    <mergeCell ref="D21:E21"/>
    <mergeCell ref="H21:I21"/>
    <mergeCell ref="L21:M21"/>
    <mergeCell ref="P21:Q21"/>
    <mergeCell ref="X21:Y21"/>
    <mergeCell ref="Z22:Z23"/>
    <mergeCell ref="AB22:AB23"/>
    <mergeCell ref="AC22:AC23"/>
    <mergeCell ref="D23:E23"/>
    <mergeCell ref="AD20:AD23"/>
    <mergeCell ref="AE20:AE23"/>
    <mergeCell ref="AF20:AF23"/>
    <mergeCell ref="AH20:AH23"/>
    <mergeCell ref="AI20:AI23"/>
    <mergeCell ref="AJ20:AJ23"/>
    <mergeCell ref="A20:A23"/>
    <mergeCell ref="R20:U23"/>
    <mergeCell ref="Z20:Z21"/>
    <mergeCell ref="AA20:AA23"/>
    <mergeCell ref="AB20:AB21"/>
    <mergeCell ref="AC20:AC21"/>
    <mergeCell ref="H23:I23"/>
    <mergeCell ref="L23:M23"/>
    <mergeCell ref="P23:Q23"/>
    <mergeCell ref="X23:Y23"/>
    <mergeCell ref="AK16:AK19"/>
    <mergeCell ref="D17:E17"/>
    <mergeCell ref="H17:I17"/>
    <mergeCell ref="L17:M17"/>
    <mergeCell ref="T17:U17"/>
    <mergeCell ref="X17:Y17"/>
    <mergeCell ref="Z18:Z19"/>
    <mergeCell ref="AB18:AB19"/>
    <mergeCell ref="AC18:AC19"/>
    <mergeCell ref="D19:E19"/>
    <mergeCell ref="AD16:AD19"/>
    <mergeCell ref="AE16:AE19"/>
    <mergeCell ref="AF16:AF19"/>
    <mergeCell ref="AH16:AH19"/>
    <mergeCell ref="AI16:AI19"/>
    <mergeCell ref="AJ16:AJ19"/>
    <mergeCell ref="A16:A19"/>
    <mergeCell ref="N16:Q19"/>
    <mergeCell ref="Z16:Z17"/>
    <mergeCell ref="AA16:AA19"/>
    <mergeCell ref="AB16:AB17"/>
    <mergeCell ref="AC16:AC17"/>
    <mergeCell ref="H19:I19"/>
    <mergeCell ref="L19:M19"/>
    <mergeCell ref="T19:U19"/>
    <mergeCell ref="X19:Y19"/>
    <mergeCell ref="AK12:AK15"/>
    <mergeCell ref="D13:E13"/>
    <mergeCell ref="H13:I13"/>
    <mergeCell ref="P13:Q13"/>
    <mergeCell ref="T13:U13"/>
    <mergeCell ref="X13:Y13"/>
    <mergeCell ref="Z14:Z15"/>
    <mergeCell ref="AB14:AB15"/>
    <mergeCell ref="AC14:AC15"/>
    <mergeCell ref="D15:E15"/>
    <mergeCell ref="AD12:AD15"/>
    <mergeCell ref="AE12:AE15"/>
    <mergeCell ref="AF12:AF15"/>
    <mergeCell ref="AH12:AH15"/>
    <mergeCell ref="AI12:AI15"/>
    <mergeCell ref="AJ12:AJ15"/>
    <mergeCell ref="A12:A15"/>
    <mergeCell ref="J12:M15"/>
    <mergeCell ref="Z12:Z13"/>
    <mergeCell ref="AA12:AA15"/>
    <mergeCell ref="AB12:AB13"/>
    <mergeCell ref="AC12:AC13"/>
    <mergeCell ref="H15:I15"/>
    <mergeCell ref="P15:Q15"/>
    <mergeCell ref="T15:U15"/>
    <mergeCell ref="X15:Y15"/>
    <mergeCell ref="AK8:AK11"/>
    <mergeCell ref="D9:E9"/>
    <mergeCell ref="L9:M9"/>
    <mergeCell ref="P9:Q9"/>
    <mergeCell ref="T9:U9"/>
    <mergeCell ref="X9:Y9"/>
    <mergeCell ref="Z10:Z11"/>
    <mergeCell ref="AB10:AB11"/>
    <mergeCell ref="AC10:AC11"/>
    <mergeCell ref="D11:E11"/>
    <mergeCell ref="AD8:AD11"/>
    <mergeCell ref="AE8:AE11"/>
    <mergeCell ref="AF8:AF11"/>
    <mergeCell ref="AH8:AH11"/>
    <mergeCell ref="AI8:AI11"/>
    <mergeCell ref="AJ8:AJ11"/>
    <mergeCell ref="A8:A11"/>
    <mergeCell ref="F8:I11"/>
    <mergeCell ref="Z8:Z9"/>
    <mergeCell ref="AA8:AA11"/>
    <mergeCell ref="AB8:AB9"/>
    <mergeCell ref="AC8:AC9"/>
    <mergeCell ref="L11:M11"/>
    <mergeCell ref="P11:Q11"/>
    <mergeCell ref="T11:U11"/>
    <mergeCell ref="X11:Y11"/>
    <mergeCell ref="AK4:AK7"/>
    <mergeCell ref="H5:I5"/>
    <mergeCell ref="L5:M5"/>
    <mergeCell ref="P5:Q5"/>
    <mergeCell ref="T5:U5"/>
    <mergeCell ref="X5:Y5"/>
    <mergeCell ref="Z6:Z7"/>
    <mergeCell ref="AB6:AB7"/>
    <mergeCell ref="AC6:AC7"/>
    <mergeCell ref="H7:I7"/>
    <mergeCell ref="AD4:AD7"/>
    <mergeCell ref="AE4:AE7"/>
    <mergeCell ref="AF4:AF7"/>
    <mergeCell ref="AH4:AH7"/>
    <mergeCell ref="AI4:AI7"/>
    <mergeCell ref="AJ4:AJ7"/>
    <mergeCell ref="A4:A7"/>
    <mergeCell ref="B4:E7"/>
    <mergeCell ref="Z4:Z5"/>
    <mergeCell ref="AA4:AA7"/>
    <mergeCell ref="AB4:AB5"/>
    <mergeCell ref="AC4:AC5"/>
    <mergeCell ref="L7:M7"/>
    <mergeCell ref="P7:Q7"/>
    <mergeCell ref="T7:U7"/>
    <mergeCell ref="X7:Y7"/>
    <mergeCell ref="A1:AF1"/>
    <mergeCell ref="B3:E3"/>
    <mergeCell ref="F3:I3"/>
    <mergeCell ref="J3:M3"/>
    <mergeCell ref="N3:Q3"/>
    <mergeCell ref="R3:U3"/>
    <mergeCell ref="V3:Y3"/>
    <mergeCell ref="Z3:AA3"/>
    <mergeCell ref="AB3:AC3"/>
    <mergeCell ref="AD3:AE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showZeros="0" workbookViewId="0">
      <selection activeCell="N16" sqref="N16:Q19"/>
    </sheetView>
  </sheetViews>
  <sheetFormatPr defaultRowHeight="15" x14ac:dyDescent="0.25"/>
  <cols>
    <col min="1" max="1" width="17.5703125" customWidth="1"/>
    <col min="2" max="4" width="3.7109375" customWidth="1"/>
    <col min="5" max="5" width="4" customWidth="1"/>
    <col min="6" max="8" width="3.7109375" customWidth="1"/>
    <col min="9" max="11" width="3.85546875" customWidth="1"/>
    <col min="12" max="12" width="3.7109375" customWidth="1"/>
    <col min="13" max="13" width="3.5703125" customWidth="1"/>
    <col min="14" max="14" width="4.140625" customWidth="1"/>
    <col min="15" max="15" width="3.85546875" customWidth="1"/>
    <col min="16" max="16" width="3.7109375" customWidth="1"/>
    <col min="17" max="17" width="3.85546875" customWidth="1"/>
    <col min="18" max="18" width="4.140625" customWidth="1"/>
    <col min="19" max="19" width="3.85546875" customWidth="1"/>
    <col min="20" max="20" width="3.7109375" customWidth="1"/>
    <col min="21" max="21" width="3.42578125" customWidth="1"/>
    <col min="22" max="22" width="3.85546875" customWidth="1"/>
    <col min="23" max="23" width="3.7109375" customWidth="1"/>
    <col min="24" max="24" width="3.85546875" customWidth="1"/>
    <col min="25" max="25" width="4" customWidth="1"/>
    <col min="26" max="26" width="4.140625" customWidth="1"/>
    <col min="27" max="27" width="4.5703125" customWidth="1"/>
    <col min="28" max="29" width="4.28515625" customWidth="1"/>
    <col min="30" max="30" width="4.85546875" customWidth="1"/>
    <col min="31" max="31" width="4.7109375" customWidth="1"/>
    <col min="32" max="32" width="8.5703125" customWidth="1"/>
    <col min="35" max="35" width="10" customWidth="1"/>
  </cols>
  <sheetData>
    <row r="1" spans="1:37" ht="42" customHeight="1" x14ac:dyDescent="0.25">
      <c r="A1" s="447" t="s">
        <v>44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  <c r="AD1" s="447"/>
      <c r="AE1" s="447"/>
      <c r="AF1" s="447"/>
      <c r="AG1" s="132"/>
      <c r="AH1" s="132"/>
      <c r="AI1" s="132"/>
      <c r="AJ1" s="132"/>
      <c r="AK1" s="132"/>
    </row>
    <row r="2" spans="1:37" ht="15.75" thickBot="1" x14ac:dyDescent="0.3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63.75" customHeight="1" thickTop="1" thickBot="1" x14ac:dyDescent="0.3">
      <c r="A3" s="133" t="s">
        <v>0</v>
      </c>
      <c r="B3" s="448">
        <v>1</v>
      </c>
      <c r="C3" s="448"/>
      <c r="D3" s="448"/>
      <c r="E3" s="448"/>
      <c r="F3" s="448">
        <v>2</v>
      </c>
      <c r="G3" s="448"/>
      <c r="H3" s="448"/>
      <c r="I3" s="448"/>
      <c r="J3" s="448">
        <v>3</v>
      </c>
      <c r="K3" s="448"/>
      <c r="L3" s="448"/>
      <c r="M3" s="448"/>
      <c r="N3" s="449">
        <v>4</v>
      </c>
      <c r="O3" s="449"/>
      <c r="P3" s="449"/>
      <c r="Q3" s="449"/>
      <c r="R3" s="448">
        <v>5</v>
      </c>
      <c r="S3" s="448"/>
      <c r="T3" s="448"/>
      <c r="U3" s="448"/>
      <c r="V3" s="448">
        <v>6</v>
      </c>
      <c r="W3" s="448"/>
      <c r="X3" s="448"/>
      <c r="Y3" s="448"/>
      <c r="Z3" s="450" t="s">
        <v>1</v>
      </c>
      <c r="AA3" s="450"/>
      <c r="AB3" s="451" t="s">
        <v>2</v>
      </c>
      <c r="AC3" s="451"/>
      <c r="AD3" s="451" t="s">
        <v>3</v>
      </c>
      <c r="AE3" s="451"/>
      <c r="AF3" s="134" t="s">
        <v>4</v>
      </c>
      <c r="AG3" s="132"/>
      <c r="AH3" s="135" t="s">
        <v>6</v>
      </c>
      <c r="AI3" s="136" t="s">
        <v>7</v>
      </c>
      <c r="AJ3" s="136" t="s">
        <v>8</v>
      </c>
      <c r="AK3" s="137" t="s">
        <v>9</v>
      </c>
    </row>
    <row r="4" spans="1:37" ht="16.5" thickTop="1" thickBot="1" x14ac:dyDescent="0.3">
      <c r="A4" s="437" t="s">
        <v>80</v>
      </c>
      <c r="B4" s="454"/>
      <c r="C4" s="454"/>
      <c r="D4" s="454"/>
      <c r="E4" s="454"/>
      <c r="F4" s="138">
        <v>15</v>
      </c>
      <c r="G4" s="139">
        <v>13</v>
      </c>
      <c r="H4" s="140"/>
      <c r="I4" s="141"/>
      <c r="J4" s="138">
        <v>15</v>
      </c>
      <c r="K4" s="142">
        <v>8</v>
      </c>
      <c r="L4" s="140"/>
      <c r="M4" s="143"/>
      <c r="N4" s="138">
        <v>18</v>
      </c>
      <c r="O4" s="142">
        <v>16</v>
      </c>
      <c r="P4" s="140">
        <v>4</v>
      </c>
      <c r="Q4" s="141">
        <v>11</v>
      </c>
      <c r="R4" s="144">
        <v>6</v>
      </c>
      <c r="S4" s="145">
        <v>15</v>
      </c>
      <c r="T4" s="140">
        <v>13</v>
      </c>
      <c r="U4" s="143">
        <v>15</v>
      </c>
      <c r="V4" s="138">
        <v>15</v>
      </c>
      <c r="W4" s="139">
        <v>4</v>
      </c>
      <c r="X4" s="141"/>
      <c r="Y4" s="146"/>
      <c r="Z4" s="455">
        <f>T5+P5+L5+H5+X5</f>
        <v>8</v>
      </c>
      <c r="AA4" s="456">
        <f>Z4+Z6</f>
        <v>8</v>
      </c>
      <c r="AB4" s="457">
        <f>J4+J5+L4+N4+N5+P4+H4+F4+F5+R4+R5+T4+V4+X4+V5</f>
        <v>151</v>
      </c>
      <c r="AC4" s="458">
        <f>K5+K4+M4+O5+O4+U4+I4+G4+G5+Q4+S4+S5+W4+W5+Y4</f>
        <v>142</v>
      </c>
      <c r="AD4" s="462">
        <f>AB4+AB6</f>
        <v>151</v>
      </c>
      <c r="AE4" s="463">
        <f>AC4+AC6</f>
        <v>142</v>
      </c>
      <c r="AF4" s="464" t="s">
        <v>219</v>
      </c>
      <c r="AG4" s="132"/>
      <c r="AH4" s="465">
        <f>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+IF(V4&gt;W4,1,0)+IF(V5&gt;W5,1,0)+IF(X4&gt;Y4,1,0)+IF(V6&gt;W6,1,0)+IF(V7&gt;W7,1,0)+IF(X6&gt;Y6,1,0)+IF(F4&gt;G4,1,0)+IF(F5&gt;G5,1,0)+IF(H4&gt;I4,1,0)+IF(F6&gt;G6,1,0)+IF(F7&gt;G7,1,0)+IF(H6&gt;I6,1,0)</f>
        <v>8</v>
      </c>
      <c r="AI4" s="466">
        <f>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+IF(V4&lt;W4,1,0)+IF(V5&lt;W5,1,0)+IF(X4&lt;Y4,1,0)+IF(V6&lt;W6,1,0)+IF(V7&lt;W7,1,0)+IF(X6&lt;Y6,1,0)+IF(F4&lt;G4,1,0)+IF(F5&lt;G5,1,0)+IF(H4&lt;I4,1,0)+IF(F6&lt;G6,1,0)+IF(F7&lt;G7,1,0)+IF(H6&lt;I6,1,0)</f>
        <v>4</v>
      </c>
      <c r="AJ4" s="466">
        <f>AH4/AI4</f>
        <v>2</v>
      </c>
      <c r="AK4" s="460">
        <f>AD4/AE4</f>
        <v>1.0633802816901408</v>
      </c>
    </row>
    <row r="5" spans="1:37" ht="16.5" thickTop="1" thickBot="1" x14ac:dyDescent="0.3">
      <c r="A5" s="437"/>
      <c r="B5" s="454"/>
      <c r="C5" s="454"/>
      <c r="D5" s="454"/>
      <c r="E5" s="454"/>
      <c r="F5" s="147">
        <v>16</v>
      </c>
      <c r="G5" s="148">
        <v>14</v>
      </c>
      <c r="H5" s="461">
        <f>IF(AND(F4=0,F5=0),0,1)*0+IF(AND(F4&gt;G4,F5&gt;G5),1,0)*2+IF(AND(F4&lt;G4,F5&lt;G5),1,0)*IF(AND(F4=0,F5=0),0,1)+IF(H4&gt;I4,1,0)*2+IF(H4&lt;I4,1,0)*1</f>
        <v>2</v>
      </c>
      <c r="I5" s="461"/>
      <c r="J5" s="147">
        <v>15</v>
      </c>
      <c r="K5" s="148">
        <v>11</v>
      </c>
      <c r="L5" s="461">
        <f>IF(AND(J4=0,J5=0),0,1)*0+IF(AND(J4&gt;K4,J5&gt;K5),1,0)*2+IF(AND(J4&lt;K4,J5&lt;K5),1,0)*IF(AND(J4=0,J5=0),0,1)+IF(L4&gt;M4,1,0)*2+IF(L4&lt;M4,1,0)*1</f>
        <v>2</v>
      </c>
      <c r="M5" s="461"/>
      <c r="N5" s="147">
        <v>4</v>
      </c>
      <c r="O5" s="148">
        <v>15</v>
      </c>
      <c r="P5" s="461">
        <f>IF(AND(N4=0,N5=0),0,1)*0+IF(AND(N4&gt;O4,N5&gt;O5),1,0)*2+IF(AND(N4&lt;O4,N5&lt;O5),1,0)*IF(AND(N4=0,N5=0),0,1)+IF(P4&gt;Q4,1,0)*2+IF(P4&lt;Q4,1,0)*1</f>
        <v>1</v>
      </c>
      <c r="Q5" s="461"/>
      <c r="R5" s="149">
        <v>15</v>
      </c>
      <c r="S5" s="150">
        <v>13</v>
      </c>
      <c r="T5" s="461">
        <f>IF(AND(R4=0,R5=0),0,1)*0+IF(AND(R4&gt;S4,R5&gt;S5),1,0)*2+IF(AND(R4&lt;S4,R5&lt;S5),1,0)*IF(AND(R4=0,R5=0),0,1)+IF(T4&gt;U4,1,0)*2+IF(T4&lt;U4,1,0)*1</f>
        <v>1</v>
      </c>
      <c r="U5" s="461"/>
      <c r="V5" s="151">
        <v>15</v>
      </c>
      <c r="W5" s="148">
        <v>7</v>
      </c>
      <c r="X5" s="461">
        <f>IF(AND(V4=0,V5=0),0,1)*0+IF(AND(V4&gt;W4,V5&gt;W5),1,0)*2+IF(AND(V4&lt;W4,V5&lt;W5),1,0)*IF(AND(V4=0,V5=0),0,1)+IF(X4&gt;Y4,1,0)*2+IF(X4&lt;Y4,1,0)*1</f>
        <v>2</v>
      </c>
      <c r="Y5" s="461"/>
      <c r="Z5" s="455"/>
      <c r="AA5" s="456"/>
      <c r="AB5" s="457"/>
      <c r="AC5" s="458"/>
      <c r="AD5" s="462"/>
      <c r="AE5" s="463"/>
      <c r="AF5" s="464"/>
      <c r="AG5" s="132"/>
      <c r="AH5" s="465"/>
      <c r="AI5" s="466"/>
      <c r="AJ5" s="466"/>
      <c r="AK5" s="460"/>
    </row>
    <row r="6" spans="1:37" ht="16.5" thickTop="1" thickBot="1" x14ac:dyDescent="0.3">
      <c r="A6" s="437"/>
      <c r="B6" s="454"/>
      <c r="C6" s="454"/>
      <c r="D6" s="454"/>
      <c r="E6" s="454"/>
      <c r="F6" s="152"/>
      <c r="G6" s="153"/>
      <c r="H6" s="154"/>
      <c r="I6" s="141"/>
      <c r="J6" s="152"/>
      <c r="K6" s="153"/>
      <c r="L6" s="154"/>
      <c r="M6" s="143"/>
      <c r="N6" s="152"/>
      <c r="O6" s="153"/>
      <c r="P6" s="154"/>
      <c r="Q6" s="141"/>
      <c r="R6" s="155"/>
      <c r="S6" s="156"/>
      <c r="T6" s="154"/>
      <c r="U6" s="143"/>
      <c r="V6" s="152"/>
      <c r="W6" s="157"/>
      <c r="X6" s="154"/>
      <c r="Y6" s="143"/>
      <c r="Z6" s="455">
        <f>T7+P7+L7+H7+X7</f>
        <v>0</v>
      </c>
      <c r="AA6" s="456"/>
      <c r="AB6" s="457">
        <f>J6+J7+L6+N6+N7+P6+H6+F6+F7+T6+R6+R7+V6+V7+X6</f>
        <v>0</v>
      </c>
      <c r="AC6" s="458">
        <f>K7+K6+M6+O7+O6+U6+I6+G6+G7+S6+S7+Q6+W6+W7+Y6</f>
        <v>0</v>
      </c>
      <c r="AD6" s="462"/>
      <c r="AE6" s="463"/>
      <c r="AF6" s="464"/>
      <c r="AG6" s="132"/>
      <c r="AH6" s="465"/>
      <c r="AI6" s="466"/>
      <c r="AJ6" s="466"/>
      <c r="AK6" s="460"/>
    </row>
    <row r="7" spans="1:37" ht="16.5" thickTop="1" thickBot="1" x14ac:dyDescent="0.3">
      <c r="A7" s="437"/>
      <c r="B7" s="454"/>
      <c r="C7" s="454"/>
      <c r="D7" s="454"/>
      <c r="E7" s="454"/>
      <c r="F7" s="141"/>
      <c r="G7" s="158"/>
      <c r="H7" s="461">
        <f>IF(AND(F6=0,F7=0),0,1)*0+IF(AND(F6&gt;G6,F7&gt;G7),1,0)*2+IF(AND(F6&lt;G6,F7&lt;G7),1,0)*IF(AND(F6=0,F7=0),0,1)+IF(H6&gt;I6,1,0)*2+IF(H6&lt;I6,1,0)*1</f>
        <v>0</v>
      </c>
      <c r="I7" s="461"/>
      <c r="J7" s="159"/>
      <c r="K7" s="158"/>
      <c r="L7" s="459">
        <f>IF(AND(J6=0,J7=0),0,1)*0+IF(AND(J6&gt;K6,J7&gt;K7),1,0)*2+IF(AND(J6&lt;K6,J7&lt;K7),1,0)*IF(AND(J6=0,J7=0),0,1)+IF(L6&gt;M6,1,0)*2+IF(L6&lt;M6,1,0)*1</f>
        <v>0</v>
      </c>
      <c r="M7" s="459"/>
      <c r="N7" s="159"/>
      <c r="O7" s="158"/>
      <c r="P7" s="459">
        <f>IF(AND(N6=0,N7=0),0,1)*0+IF(AND(N6&gt;O6,N7&gt;O7),1,0)*2+IF(AND(N6&lt;O6,N7&lt;O7),1,0)*IF(AND(N6=0,N7=0),0,1)+IF(P6&gt;Q6,1,0)*2+IF(P6&lt;Q6,1,0)*1</f>
        <v>0</v>
      </c>
      <c r="Q7" s="459"/>
      <c r="R7" s="160"/>
      <c r="S7" s="161"/>
      <c r="T7" s="459">
        <f>IF(AND(R6=0,R7=0),0,1)*0+IF(AND(R6&gt;S6,R7&gt;S7),1,0)*2+IF(AND(R6&lt;S6,R7&lt;S7),1,0)*IF(AND(R6=0,R7=0),0,1)+IF(T6&gt;U6,1,0)*2+IF(T6&lt;U6,1,0)*1</f>
        <v>0</v>
      </c>
      <c r="U7" s="459"/>
      <c r="V7" s="147"/>
      <c r="W7" s="148"/>
      <c r="X7" s="459">
        <f>IF(AND(V6=0,V7=0),0,1)*0+IF(AND(V6&gt;W6,V7&gt;W7),1,0)*2+IF(AND(V6&lt;W6,V7&lt;W7),1,0)*IF(AND(V6=0,V7=0),0,1)+IF(X6&gt;Y6,1,0)*2+IF(X6&lt;Y6,1,0)*1</f>
        <v>0</v>
      </c>
      <c r="Y7" s="459"/>
      <c r="Z7" s="455"/>
      <c r="AA7" s="456"/>
      <c r="AB7" s="457"/>
      <c r="AC7" s="458"/>
      <c r="AD7" s="462"/>
      <c r="AE7" s="463"/>
      <c r="AF7" s="464"/>
      <c r="AG7" s="132"/>
      <c r="AH7" s="465"/>
      <c r="AI7" s="466"/>
      <c r="AJ7" s="466"/>
      <c r="AK7" s="460"/>
    </row>
    <row r="8" spans="1:37" ht="16.5" thickTop="1" thickBot="1" x14ac:dyDescent="0.3">
      <c r="A8" s="437" t="s">
        <v>207</v>
      </c>
      <c r="B8" s="162">
        <f>G4</f>
        <v>13</v>
      </c>
      <c r="C8" s="163">
        <f>F4</f>
        <v>15</v>
      </c>
      <c r="D8" s="164">
        <f>I4</f>
        <v>0</v>
      </c>
      <c r="E8" s="165">
        <f>H4</f>
        <v>0</v>
      </c>
      <c r="F8" s="467"/>
      <c r="G8" s="467"/>
      <c r="H8" s="467"/>
      <c r="I8" s="467"/>
      <c r="J8" s="166">
        <v>10</v>
      </c>
      <c r="K8" s="167">
        <v>15</v>
      </c>
      <c r="L8" s="168"/>
      <c r="M8" s="169"/>
      <c r="N8" s="170">
        <v>11</v>
      </c>
      <c r="O8" s="167">
        <v>15</v>
      </c>
      <c r="P8" s="168"/>
      <c r="Q8" s="171"/>
      <c r="R8" s="170">
        <v>15</v>
      </c>
      <c r="S8" s="167">
        <v>9</v>
      </c>
      <c r="T8" s="168">
        <v>8</v>
      </c>
      <c r="U8" s="169">
        <v>11</v>
      </c>
      <c r="V8" s="172">
        <v>15</v>
      </c>
      <c r="W8" s="173">
        <v>13</v>
      </c>
      <c r="X8" s="168">
        <v>11</v>
      </c>
      <c r="Y8" s="169">
        <v>9</v>
      </c>
      <c r="Z8" s="455">
        <f>T9+P9+L9+D9+X9</f>
        <v>6</v>
      </c>
      <c r="AA8" s="456">
        <f>Z8+Z10</f>
        <v>6</v>
      </c>
      <c r="AB8" s="457">
        <f>J8+J9+L8+N8+N9+P8+D8+B8+B9+R8+R9+T8+V8+V9+X8</f>
        <v>144</v>
      </c>
      <c r="AC8" s="458">
        <f>K9+K8+M8+O9+O8+U8+E8+C8+C9+S8+S9+Q8+W8+W9+Y8</f>
        <v>163</v>
      </c>
      <c r="AD8" s="468">
        <f>AB8+AB10</f>
        <v>144</v>
      </c>
      <c r="AE8" s="469">
        <f>AC8+AC10</f>
        <v>163</v>
      </c>
      <c r="AF8" s="464" t="s">
        <v>221</v>
      </c>
      <c r="AG8" s="132"/>
      <c r="AH8" s="465">
        <f>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+IF(V8&gt;W8,1,0)+IF(V9&gt;W9,1,0)+IF(X8&gt;Y8,1,0)+IF(V10&gt;W10,1,0)+IF(V11&gt;W11,1,0)+IF(X10&gt;Y10,1,0)+IF(B8&gt;C8,1,0)+IF(B9&gt;C9,1,0)+IF(D8&gt;E8,1,0)+IF(B10&gt;C10,1,0)+IF(B11&gt;C11,1,0)+IF(D10&gt;E10,1,0)</f>
        <v>3</v>
      </c>
      <c r="AI8" s="466">
        <f>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+IF(V8&lt;W8,1,0)+IF(V9&lt;W9,1,0)+IF(X8&lt;Y8,1,0)+IF(V10&lt;W10,1,0)+IF(V11&lt;W11,1,0)+IF(X10&lt;Y10,1,0)+IF(B8&lt;C8,1,0)+IF(B9&lt;C9,1,0)+IF(D8&lt;E8,1,0)+IF(B10&lt;C10,1,0)+IF(B11&lt;C11,1,0)+IF(D10&lt;E10,1,0)</f>
        <v>9</v>
      </c>
      <c r="AJ8" s="466">
        <f>AH8/AI8</f>
        <v>0.33333333333333331</v>
      </c>
      <c r="AK8" s="460">
        <f>AD8/AE8</f>
        <v>0.8834355828220859</v>
      </c>
    </row>
    <row r="9" spans="1:37" ht="16.5" thickTop="1" thickBot="1" x14ac:dyDescent="0.3">
      <c r="A9" s="437"/>
      <c r="B9" s="174">
        <f>G5</f>
        <v>14</v>
      </c>
      <c r="C9" s="175">
        <f>F5</f>
        <v>16</v>
      </c>
      <c r="D9" s="461">
        <f>IF(AND(B8=0,B9=0),0,1)*0+IF(AND(B8&gt;C8,B9&gt;C9),1,0)*2+IF(AND(B8&lt;C8,B9&lt;C9),1,0)*IF(AND(B8=0,B9=0),0,1)+IF(D8&gt;E8,1,0)*2+IF(D8&lt;E8,1,0)*1</f>
        <v>1</v>
      </c>
      <c r="E9" s="461"/>
      <c r="F9" s="467"/>
      <c r="G9" s="467"/>
      <c r="H9" s="467"/>
      <c r="I9" s="467"/>
      <c r="J9" s="176">
        <v>13</v>
      </c>
      <c r="K9" s="177">
        <v>15</v>
      </c>
      <c r="L9" s="461">
        <f>IF(AND(J8=0,J9=0),0,1)*0+IF(AND(J8&gt;K8,J9&gt;K9),1,0)*2+IF(AND(J8&lt;K8,J9&lt;K9),1,0)*IF(AND(J8=0,J9=0),0,1)+IF(L8&gt;M8,1,0)*2+IF(L8&lt;M8,1,0)*1</f>
        <v>1</v>
      </c>
      <c r="M9" s="461"/>
      <c r="N9" s="176">
        <v>13</v>
      </c>
      <c r="O9" s="177">
        <v>15</v>
      </c>
      <c r="P9" s="461">
        <f>IF(AND(N8=0,N9=0),0,1)*0+IF(AND(N8&gt;O8,N9&gt;O9),1,0)*2+IF(AND(N8&lt;O8,N9&lt;O9),1,0)*IF(AND(N8=0,N9=0),0,1)+IF(P8&gt;Q8,1,0)*2+IF(P8&lt;Q8,1,0)*1</f>
        <v>1</v>
      </c>
      <c r="Q9" s="461"/>
      <c r="R9" s="176">
        <v>8</v>
      </c>
      <c r="S9" s="177">
        <v>15</v>
      </c>
      <c r="T9" s="461">
        <f>IF(AND(R8=0,R9=0),0,1)*0+IF(AND(R8&gt;S8,R9&gt;S9),1,0)*2+IF(AND(R8&lt;S8,R9&lt;S9),1,0)*IF(AND(R8=0,R9=0),0,1)+IF(T8&gt;U8,1,0)*2+IF(T8&lt;U8,1,0)*1</f>
        <v>1</v>
      </c>
      <c r="U9" s="461"/>
      <c r="V9" s="177">
        <v>13</v>
      </c>
      <c r="W9" s="175">
        <v>15</v>
      </c>
      <c r="X9" s="461">
        <f>IF(AND(V8=0,V9=0),0,1)*0+IF(AND(V8&gt;W8,V9&gt;W9),1,0)*2+IF(AND(V8&lt;W8,V9&lt;W9),1,0)*IF(AND(V8=0,V9=0),0,1)+IF(X8&gt;Y8,1,0)*2+IF(X8&lt;Y8,1,0)*1</f>
        <v>2</v>
      </c>
      <c r="Y9" s="461"/>
      <c r="Z9" s="455"/>
      <c r="AA9" s="456"/>
      <c r="AB9" s="457"/>
      <c r="AC9" s="458"/>
      <c r="AD9" s="468"/>
      <c r="AE9" s="469"/>
      <c r="AF9" s="464"/>
      <c r="AG9" s="132"/>
      <c r="AH9" s="465"/>
      <c r="AI9" s="466"/>
      <c r="AJ9" s="466"/>
      <c r="AK9" s="460"/>
    </row>
    <row r="10" spans="1:37" ht="16.5" thickTop="1" thickBot="1" x14ac:dyDescent="0.3">
      <c r="A10" s="437"/>
      <c r="B10" s="172">
        <f>G6</f>
        <v>0</v>
      </c>
      <c r="C10" s="173">
        <f>F6</f>
        <v>0</v>
      </c>
      <c r="D10" s="178">
        <f>I6</f>
        <v>0</v>
      </c>
      <c r="E10" s="169">
        <f>H6</f>
        <v>0</v>
      </c>
      <c r="F10" s="467"/>
      <c r="G10" s="467"/>
      <c r="H10" s="467"/>
      <c r="I10" s="467"/>
      <c r="J10" s="179"/>
      <c r="K10" s="180"/>
      <c r="L10" s="178"/>
      <c r="M10" s="169"/>
      <c r="N10" s="179"/>
      <c r="O10" s="180"/>
      <c r="P10" s="178"/>
      <c r="Q10" s="171"/>
      <c r="R10" s="179"/>
      <c r="S10" s="180"/>
      <c r="T10" s="171"/>
      <c r="U10" s="181"/>
      <c r="V10" s="172"/>
      <c r="W10" s="173"/>
      <c r="X10" s="171"/>
      <c r="Y10" s="181"/>
      <c r="Z10" s="455">
        <f>P11+L11+D11+T11+X11</f>
        <v>0</v>
      </c>
      <c r="AA10" s="456"/>
      <c r="AB10" s="457">
        <f>J10+J11+L10+N10+N11+P10+D10+B10+B11+R10+R11+T10+V10+V11+X10</f>
        <v>0</v>
      </c>
      <c r="AC10" s="458">
        <f>K11+K10+M10+O11+O10+U10+E10+C10+C11+S10+S11+Q10+W10+W11+Y10</f>
        <v>0</v>
      </c>
      <c r="AD10" s="468"/>
      <c r="AE10" s="469"/>
      <c r="AF10" s="464"/>
      <c r="AG10" s="132"/>
      <c r="AH10" s="465"/>
      <c r="AI10" s="466"/>
      <c r="AJ10" s="466"/>
      <c r="AK10" s="460"/>
    </row>
    <row r="11" spans="1:37" ht="16.5" thickTop="1" thickBot="1" x14ac:dyDescent="0.3">
      <c r="A11" s="437"/>
      <c r="B11" s="182">
        <f>G7</f>
        <v>0</v>
      </c>
      <c r="C11" s="183">
        <f>F7</f>
        <v>0</v>
      </c>
      <c r="D11" s="461">
        <f>IF(AND(B10=0,B11=0),0,1)*0+IF(AND(B10&gt;C10,B11&gt;C11),1,0)*2+IF(AND(B10&lt;C10,B11&lt;C11),1,0)*IF(AND(B10=0,B11=0),0,1)+IF(D10&gt;E10,1,0)*2+IF(D10&lt;E10,1,0)*1</f>
        <v>0</v>
      </c>
      <c r="E11" s="461"/>
      <c r="F11" s="467"/>
      <c r="G11" s="467"/>
      <c r="H11" s="467"/>
      <c r="I11" s="467"/>
      <c r="J11" s="184"/>
      <c r="K11" s="185"/>
      <c r="L11" s="461">
        <f>IF(AND(J10=0,J11=0),0,1)*0+IF(AND(J10&gt;K10,J11&gt;K11),1,0)*2+IF(AND(J10&lt;K10,J11&lt;K11),1,0)*IF(AND(J10=0,J11=0),0,1)+IF(L10&gt;M10,1,0)*2+IF(L10&lt;M10,1,0)*1</f>
        <v>0</v>
      </c>
      <c r="M11" s="461"/>
      <c r="N11" s="184"/>
      <c r="O11" s="185"/>
      <c r="P11" s="459">
        <f>IF(AND(N10=0,N11=0),0,1)*0+IF(AND(N10&gt;O10,N11&gt;O11),1,0)*2+IF(AND(N10&lt;O10,N11&lt;O11),1,0)*IF(AND(N10=0,N11=0),0,1)+IF(P10&gt;Q10,1,0)*2+IF(P10&lt;Q10,1,0)*1</f>
        <v>0</v>
      </c>
      <c r="Q11" s="459"/>
      <c r="R11" s="184"/>
      <c r="S11" s="185"/>
      <c r="T11" s="459">
        <f>IF(AND(R10=0,R11=0),0,1)*0+IF(AND(R10&gt;S10,R11&gt;S11),1,0)*2+IF(AND(R10&lt;S10,R11&lt;S11),1,0)*IF(AND(R10=0,R11=0),0,1)+IF(T10&gt;U10,1,0)*2+IF(T10&lt;U10,1,0)*1</f>
        <v>0</v>
      </c>
      <c r="U11" s="459"/>
      <c r="V11" s="171"/>
      <c r="W11" s="186"/>
      <c r="X11" s="459">
        <f>IF(AND(V10=0,V11=0),0,1)*0+IF(AND(V10&gt;W10,V11&gt;W11),1,0)*2+IF(AND(V10&lt;W10,V11&lt;W11),1,0)*IF(AND(V10=0,V11=0),0,1)+IF(X10&gt;Y10,1,0)*2+IF(X10&lt;Y10,1,0)*1</f>
        <v>0</v>
      </c>
      <c r="Y11" s="459"/>
      <c r="Z11" s="455"/>
      <c r="AA11" s="456"/>
      <c r="AB11" s="457"/>
      <c r="AC11" s="458"/>
      <c r="AD11" s="468"/>
      <c r="AE11" s="469"/>
      <c r="AF11" s="464"/>
      <c r="AG11" s="132"/>
      <c r="AH11" s="465"/>
      <c r="AI11" s="466"/>
      <c r="AJ11" s="466"/>
      <c r="AK11" s="460"/>
    </row>
    <row r="12" spans="1:37" ht="16.5" thickTop="1" thickBot="1" x14ac:dyDescent="0.3">
      <c r="A12" s="437" t="s">
        <v>83</v>
      </c>
      <c r="B12" s="170">
        <f>K4</f>
        <v>8</v>
      </c>
      <c r="C12" s="167">
        <f>J4</f>
        <v>15</v>
      </c>
      <c r="D12" s="164">
        <f>M4</f>
        <v>0</v>
      </c>
      <c r="E12" s="169">
        <f>L4</f>
        <v>0</v>
      </c>
      <c r="F12" s="162">
        <f>K8</f>
        <v>15</v>
      </c>
      <c r="G12" s="187">
        <f>J8</f>
        <v>10</v>
      </c>
      <c r="H12" s="164">
        <f>M8</f>
        <v>0</v>
      </c>
      <c r="I12" s="171">
        <f>L8</f>
        <v>0</v>
      </c>
      <c r="J12" s="467"/>
      <c r="K12" s="467"/>
      <c r="L12" s="467"/>
      <c r="M12" s="467"/>
      <c r="N12" s="170">
        <v>6</v>
      </c>
      <c r="O12" s="167">
        <v>15</v>
      </c>
      <c r="P12" s="168"/>
      <c r="Q12" s="171"/>
      <c r="R12" s="170">
        <v>12</v>
      </c>
      <c r="S12" s="167">
        <v>15</v>
      </c>
      <c r="T12" s="171"/>
      <c r="U12" s="188"/>
      <c r="V12" s="162">
        <v>15</v>
      </c>
      <c r="W12" s="163">
        <v>9</v>
      </c>
      <c r="X12" s="171"/>
      <c r="Y12" s="188"/>
      <c r="Z12" s="455">
        <f>P13+H13+D13+T13+X13</f>
        <v>7</v>
      </c>
      <c r="AA12" s="456">
        <f>Z12+Z14</f>
        <v>7</v>
      </c>
      <c r="AB12" s="457">
        <f>H12+F12+F13+D12+B12+B13+N12+N13+P12+R12+R13+T12+V12+V13+X12</f>
        <v>139</v>
      </c>
      <c r="AC12" s="458">
        <f>I12+G12+G13+E12+C12+C13+O13+O12+U12+S12+S13+Q12+W12+W13+Y12</f>
        <v>146</v>
      </c>
      <c r="AD12" s="468">
        <f>AB12+AB14</f>
        <v>139</v>
      </c>
      <c r="AE12" s="469">
        <f>AC12+AC14</f>
        <v>146</v>
      </c>
      <c r="AF12" s="464" t="s">
        <v>220</v>
      </c>
      <c r="AG12" s="132"/>
      <c r="AH12" s="465">
        <f>IF(B12&gt;C12,1,0)+IF(B13&gt;C13,1,0)+IF(D12&gt;E12,1,0)+IF(B14&gt;C14,1,0)+IF(B15&gt;C15,1,0)+IF(D14&gt;E14,1,0)+IF(N12&gt;O12,1,0)+IF(N13&gt;O13,1,0)+IF(P12&gt;Q12,1,0)+IF(N14&gt;O14,1,0)+IF(N15&gt;O15,1,0)+IF(P14&gt;Q14,1,0)+IF(R12&gt;S12,1,0)+IF(R13&gt;S13,1,0)+IF(T12&gt;U12,1,0)+IF(R14&gt;S14,1,0)+IF(R15&gt;S15,1,0)+IF(T14&gt;U14,1,0)+IF(V12&gt;W12,1,0)+IF(V13&gt;W13,1,0)+IF(X12&gt;Y12,1,0)+IF(V14&gt;W14,1,0)+IF(V15&gt;W15,1,0)+IF(X14&gt;Y14,1,0)+IF(F12&gt;G12,1,0)+IF(F13&gt;G13,1,0)+IF(H12&gt;I12,1,0)+IF(F14&gt;G14,1,0)+IF(F15&gt;G15,1,0)+IF(H14&gt;I14,1,0)</f>
        <v>4</v>
      </c>
      <c r="AI12" s="466">
        <f>IF(B12&lt;C12,1,0)+IF(B13&lt;C13,1,0)+IF(D12&lt;E12,1,0)+IF(B14&lt;C14,1,0)+IF(B15&lt;C15,1,0)+IF(D14&lt;E14,1,0)+IF(N12&lt;O12,1,0)+IF(N13&lt;O13,1,0)+IF(P12&lt;Q12,1,0)+IF(N14&lt;O14,1,0)+IF(N15&lt;O15,1,0)+IF(P14&lt;Q14,1,0)+IF(R12&lt;S12,1,0)+IF(R13&lt;S13,1,0)+IF(T12&lt;U12,1,0)+IF(R14&lt;S14,1,0)+IF(R15&lt;S15,1,0)+IF(T14&lt;U14,1,0)+IF(V12&lt;W12,1,0)+IF(V13&lt;W13,1,0)+IF(X12&lt;Y12,1,0)+IF(V14&lt;W14,1,0)+IF(V15&lt;W15,1,0)+IF(X14&lt;Y14,1,0)+IF(F12&lt;G12,1,0)+IF(F13&lt;G13,1,0)+IF(H12&lt;I12,1,0)+IF(F14&lt;G14,1,0)+IF(F15&lt;G15,1,0)+IF(H14&lt;I14,1,0)</f>
        <v>6</v>
      </c>
      <c r="AJ12" s="466">
        <f>AH12/AI12</f>
        <v>0.66666666666666663</v>
      </c>
      <c r="AK12" s="460">
        <f>AD12/AE12</f>
        <v>0.95205479452054798</v>
      </c>
    </row>
    <row r="13" spans="1:37" ht="16.5" thickTop="1" thickBot="1" x14ac:dyDescent="0.3">
      <c r="A13" s="437"/>
      <c r="B13" s="176">
        <f>K5</f>
        <v>11</v>
      </c>
      <c r="C13" s="177">
        <f>J5</f>
        <v>15</v>
      </c>
      <c r="D13" s="461">
        <f>IF(AND(B12=0,B13=0),0,1)*0+IF(AND(B12&gt;C12,B13&gt;C13),1,0)*2+IF(AND(B12&lt;C12,B13&lt;C13),1,0)*IF(AND(B12=0,B13=0),0,1)+IF(D12&gt;E12,1,0)*2+IF(D12&lt;E12,1,0)*1</f>
        <v>1</v>
      </c>
      <c r="E13" s="461"/>
      <c r="F13" s="174">
        <f>K9</f>
        <v>15</v>
      </c>
      <c r="G13" s="175">
        <f>J9</f>
        <v>13</v>
      </c>
      <c r="H13" s="461">
        <f>IF(AND(F12=0,F13=0),0,1)*0+IF(AND(F12&gt;G12,F13&gt;G13),1,0)*2+IF(AND(F12&lt;G12,F13&lt;G13),1,0)*IF(AND(F12=0,F13=0),0,1)+IF(H12&gt;I12,1,0)*2+IF(H12&lt;I12,1,0)*1</f>
        <v>2</v>
      </c>
      <c r="I13" s="461"/>
      <c r="J13" s="467"/>
      <c r="K13" s="467"/>
      <c r="L13" s="467"/>
      <c r="M13" s="467"/>
      <c r="N13" s="176">
        <v>25</v>
      </c>
      <c r="O13" s="177">
        <v>27</v>
      </c>
      <c r="P13" s="461">
        <f>IF(AND(N12=0,N13=0),0,1)*0+IF(AND(N12&gt;O12,N13&gt;O13),1,0)*2+IF(AND(N12&lt;O12,N13&lt;O13),1,0)*IF(AND(N12=0,N13=0),0,1)+IF(P12&gt;Q12,1,0)*2+IF(P12&lt;Q12,1,0)*1</f>
        <v>1</v>
      </c>
      <c r="Q13" s="461"/>
      <c r="R13" s="176">
        <v>17</v>
      </c>
      <c r="S13" s="177">
        <v>19</v>
      </c>
      <c r="T13" s="461">
        <f>IF(AND(R12=0,R13=0),0,1)*0+IF(AND(R12&gt;S12,R13&gt;S13),1,0)*2+IF(AND(R12&lt;S12,R13&lt;S13),1,0)*IF(AND(R12=0,R13=0),0,1)+IF(T12&gt;U12,1,0)*2+IF(T12&lt;U12,1,0)*1</f>
        <v>1</v>
      </c>
      <c r="U13" s="461"/>
      <c r="V13" s="177">
        <v>15</v>
      </c>
      <c r="W13" s="175">
        <v>8</v>
      </c>
      <c r="X13" s="461">
        <f>IF(AND(V12=0,V13=0),0,1)*0+IF(AND(V12&gt;W12,V13&gt;W13),1,0)*2+IF(AND(V12&lt;W12,V13&lt;W13),1,0)*IF(AND(V12=0,V13=0),0,1)+IF(X12&gt;Y12,1,0)*2+IF(X12&lt;Y12,1,0)*1</f>
        <v>2</v>
      </c>
      <c r="Y13" s="461"/>
      <c r="Z13" s="455"/>
      <c r="AA13" s="456"/>
      <c r="AB13" s="457"/>
      <c r="AC13" s="458"/>
      <c r="AD13" s="468"/>
      <c r="AE13" s="469"/>
      <c r="AF13" s="464"/>
      <c r="AG13" s="132"/>
      <c r="AH13" s="465"/>
      <c r="AI13" s="466"/>
      <c r="AJ13" s="466"/>
      <c r="AK13" s="460"/>
    </row>
    <row r="14" spans="1:37" ht="16.5" thickTop="1" thickBot="1" x14ac:dyDescent="0.3">
      <c r="A14" s="437"/>
      <c r="B14" s="179">
        <f>K6</f>
        <v>0</v>
      </c>
      <c r="C14" s="180">
        <f>J6</f>
        <v>0</v>
      </c>
      <c r="D14" s="178">
        <f>M6</f>
        <v>0</v>
      </c>
      <c r="E14" s="169">
        <f>L6</f>
        <v>0</v>
      </c>
      <c r="F14" s="172">
        <f>K10</f>
        <v>0</v>
      </c>
      <c r="G14" s="189">
        <f>J10</f>
        <v>0</v>
      </c>
      <c r="H14" s="178">
        <f>M10</f>
        <v>0</v>
      </c>
      <c r="I14" s="171">
        <f>L10</f>
        <v>0</v>
      </c>
      <c r="J14" s="467"/>
      <c r="K14" s="467"/>
      <c r="L14" s="467"/>
      <c r="M14" s="467"/>
      <c r="N14" s="179"/>
      <c r="O14" s="180"/>
      <c r="P14" s="178"/>
      <c r="Q14" s="171"/>
      <c r="R14" s="179"/>
      <c r="S14" s="180"/>
      <c r="T14" s="171"/>
      <c r="U14" s="181"/>
      <c r="V14" s="172"/>
      <c r="W14" s="173"/>
      <c r="X14" s="171"/>
      <c r="Y14" s="181"/>
      <c r="Z14" s="455">
        <f>P15+H15+D15+T15+X15</f>
        <v>0</v>
      </c>
      <c r="AA14" s="456"/>
      <c r="AB14" s="457">
        <f>H14+F14+F15+D14+B14+B15+N14+N15+P14+R14+R15+T14+V14+V15+X14</f>
        <v>0</v>
      </c>
      <c r="AC14" s="458">
        <f>I14+G14+G15+E14+C14+C15+O15+O14+U14+S14+S15+Q14+W14+W15+Y14</f>
        <v>0</v>
      </c>
      <c r="AD14" s="468"/>
      <c r="AE14" s="469"/>
      <c r="AF14" s="464"/>
      <c r="AG14" s="132"/>
      <c r="AH14" s="465"/>
      <c r="AI14" s="466"/>
      <c r="AJ14" s="466"/>
      <c r="AK14" s="460"/>
    </row>
    <row r="15" spans="1:37" ht="16.5" thickTop="1" thickBot="1" x14ac:dyDescent="0.3">
      <c r="A15" s="437"/>
      <c r="B15" s="184">
        <f>K7</f>
        <v>0</v>
      </c>
      <c r="C15" s="185">
        <f>J7</f>
        <v>0</v>
      </c>
      <c r="D15" s="461">
        <f>IF(AND(B14=0,B15=0),0,1)*0+IF(AND(B14&gt;C14,B15&gt;C15),1,0)*2+IF(AND(B14&lt;C14,B15&lt;C15),1,0)*IF(AND(B14=0,B15=0),0,1)+IF(D14&gt;E14,1,0)*2+IF(D14&lt;E14,1,0)*1</f>
        <v>0</v>
      </c>
      <c r="E15" s="461"/>
      <c r="F15" s="185">
        <f>K11</f>
        <v>0</v>
      </c>
      <c r="G15" s="183">
        <f>J11</f>
        <v>0</v>
      </c>
      <c r="H15" s="461">
        <f>IF(AND(F14=0,F15=0),0,1)*0+IF(AND(F14&gt;G14,F15&gt;G15),1,0)*2+IF(AND(F14&lt;G14,F15&lt;G15),1,0)*IF(AND(F14=0,F15=0),0,1)+IF(H14&gt;I14,1,0)*2+IF(H14&lt;I14,1,0)*1</f>
        <v>0</v>
      </c>
      <c r="I15" s="461"/>
      <c r="J15" s="467"/>
      <c r="K15" s="467"/>
      <c r="L15" s="467"/>
      <c r="M15" s="467"/>
      <c r="N15" s="184"/>
      <c r="O15" s="185"/>
      <c r="P15" s="461">
        <f>IF(AND(N14=0,N15=0),0,1)*0+IF(AND(N14&gt;O14,N15&gt;O15),1,0)*2+IF(AND(N14&lt;O14,N15&lt;O15),1,0)*IF(AND(N14=0,N15=0),0,1)+IF(P14&gt;Q14,1,0)*2+IF(P14&lt;Q14,1,0)*1</f>
        <v>0</v>
      </c>
      <c r="Q15" s="461"/>
      <c r="R15" s="184"/>
      <c r="S15" s="185"/>
      <c r="T15" s="461">
        <f>IF(AND(R14=0,R15=0),0,1)*0+IF(AND(R14&gt;S14,R15&gt;S15),1,0)*2+IF(AND(R14&lt;S14,R15&lt;S15),1,0)*IF(AND(R14=0,R15=0),0,1)+IF(T14&gt;U14,1,0)*2+IF(T14&lt;U14,1,0)*1</f>
        <v>0</v>
      </c>
      <c r="U15" s="461"/>
      <c r="V15" s="171"/>
      <c r="W15" s="186"/>
      <c r="X15" s="461">
        <f>IF(AND(V14=0,V15=0),0,1)*0+IF(AND(V14&gt;W14,V15&gt;W15),1,0)*2+IF(AND(V14&lt;W14,V15&lt;W15),1,0)*IF(AND(V14=0,V15=0),0,1)+IF(X14&gt;Y14,1,0)*2+IF(X14&lt;Y14,1,0)*1</f>
        <v>0</v>
      </c>
      <c r="Y15" s="461"/>
      <c r="Z15" s="455"/>
      <c r="AA15" s="456"/>
      <c r="AB15" s="457"/>
      <c r="AC15" s="458"/>
      <c r="AD15" s="468"/>
      <c r="AE15" s="469"/>
      <c r="AF15" s="464"/>
      <c r="AG15" s="132"/>
      <c r="AH15" s="465"/>
      <c r="AI15" s="466"/>
      <c r="AJ15" s="466"/>
      <c r="AK15" s="460"/>
    </row>
    <row r="16" spans="1:37" ht="16.5" thickTop="1" thickBot="1" x14ac:dyDescent="0.3">
      <c r="A16" s="446" t="s">
        <v>84</v>
      </c>
      <c r="B16" s="170">
        <f>O4</f>
        <v>16</v>
      </c>
      <c r="C16" s="167">
        <f>N4</f>
        <v>18</v>
      </c>
      <c r="D16" s="164">
        <f>Q4</f>
        <v>11</v>
      </c>
      <c r="E16" s="165">
        <f>P4</f>
        <v>4</v>
      </c>
      <c r="F16" s="162">
        <f>O8</f>
        <v>15</v>
      </c>
      <c r="G16" s="187">
        <f>N8</f>
        <v>11</v>
      </c>
      <c r="H16" s="164">
        <f>Q8</f>
        <v>0</v>
      </c>
      <c r="I16" s="190">
        <f>P8</f>
        <v>0</v>
      </c>
      <c r="J16" s="170">
        <f>O12</f>
        <v>15</v>
      </c>
      <c r="K16" s="167">
        <f>N12</f>
        <v>6</v>
      </c>
      <c r="L16" s="164">
        <f>Q12</f>
        <v>0</v>
      </c>
      <c r="M16" s="165">
        <f>P12</f>
        <v>0</v>
      </c>
      <c r="N16" s="467"/>
      <c r="O16" s="467"/>
      <c r="P16" s="467"/>
      <c r="Q16" s="467"/>
      <c r="R16" s="170">
        <v>15</v>
      </c>
      <c r="S16" s="167">
        <v>9</v>
      </c>
      <c r="T16" s="190"/>
      <c r="U16" s="191"/>
      <c r="V16" s="170">
        <v>15</v>
      </c>
      <c r="W16" s="163">
        <v>4</v>
      </c>
      <c r="X16" s="190"/>
      <c r="Y16" s="191"/>
      <c r="Z16" s="455">
        <f>H17+D17+L17+T17+X17</f>
        <v>10</v>
      </c>
      <c r="AA16" s="456">
        <f>Z16+Z18</f>
        <v>10</v>
      </c>
      <c r="AB16" s="457">
        <f>J16+J17+L16+B16+B17+D16+F16+F17+H16+R16+R17+T16+V16+V17+X16</f>
        <v>178</v>
      </c>
      <c r="AC16" s="458">
        <f>K17+K16+M16+C17+C16+E16+I16+G16+G17+S16+S17+U16+W16+W17+Y16</f>
        <v>120</v>
      </c>
      <c r="AD16" s="468">
        <f>AB16+AB18</f>
        <v>178</v>
      </c>
      <c r="AE16" s="469">
        <f>AC16+AC18</f>
        <v>120</v>
      </c>
      <c r="AF16" s="464" t="s">
        <v>217</v>
      </c>
      <c r="AG16" s="132"/>
      <c r="AH16" s="465">
        <f>IF(J16&gt;K16,1,0)+IF(J17&gt;K17,1,0)+IF(L16&gt;M16,1,0)+IF(J18&gt;K18,1,0)+IF(J19&gt;K19,1,0)+IF(L18&gt;M18,1,0)+IF(B16&gt;C16,1,0)+IF(B17&gt;C17,1,0)+IF(D16&gt;E16,1,0)+IF(B18&gt;C18,1,0)+IF(B19&gt;C19,1,0)+IF(D18&gt;E18,1,0)+IF(R16&gt;S16,1,0)+IF(R17&gt;S17,1,0)+IF(T16&gt;U16,1,0)+IF(R18&gt;S18,1,0)+IF(R19&gt;S19,1,0)+IF(T18&gt;U18,1,0)+IF(V16&gt;W16,1,0)+IF(V17&gt;W17,1,0)+IF(X16&gt;Y16,1,0)+IF(V18&gt;W18,1,0)+IF(V19&gt;W19,1,0)+IF(X18&gt;Y18,1,0)+IF(F16&gt;G16,1,0)+IF(F17&gt;G17,1,0)+IF(H16&gt;I16,1,0)+IF(F18&gt;G18,1,0)+IF(F19&gt;G19,1,0)+IF(H18&gt;I18,1,0)</f>
        <v>10</v>
      </c>
      <c r="AI16" s="466">
        <f>IF(J16&lt;K16,1,0)+IF(J17&lt;K17,1,0)+IF(L16&lt;M16,1,0)+IF(J18&lt;K18,1,0)+IF(J19&lt;K19,1,0)+IF(L18&lt;M18,1,0)+IF(B16&lt;C16,1,0)+IF(B17&lt;C17,1,0)+IF(D16&lt;E16,1,0)+IF(B18&lt;C18,1,0)+IF(B19&lt;C19,1,0)+IF(D18&lt;E18,1,0)+IF(R16&lt;S16,1,0)+IF(R17&lt;S17,1,0)+IF(T16&lt;U16,1,0)+IF(R18&lt;S18,1,0)+IF(R19&lt;S19,1,0)+IF(T18&lt;U18,1,0)+IF(V16&lt;W16,1,0)+IF(V17&lt;W17,1,0)+IF(X16&lt;Y16,1,0)+IF(V18&lt;W18,1,0)+IF(V19&lt;W19,1,0)+IF(X18&lt;Y18,1,0)+IF(F16&lt;G16,1,0)+IF(F17&lt;G17,1,0)+IF(H16&lt;I16,1,0)+IF(F18&lt;G18,1,0)+IF(F19&lt;G19,1,0)+IF(H18&lt;I18,1,0)</f>
        <v>1</v>
      </c>
      <c r="AJ16" s="466">
        <f>AH16/AI16</f>
        <v>10</v>
      </c>
      <c r="AK16" s="460">
        <f>AD16/AE16</f>
        <v>1.4833333333333334</v>
      </c>
    </row>
    <row r="17" spans="1:37" ht="16.5" thickTop="1" thickBot="1" x14ac:dyDescent="0.3">
      <c r="A17" s="446"/>
      <c r="B17" s="176">
        <f>O5</f>
        <v>15</v>
      </c>
      <c r="C17" s="177">
        <f>N5</f>
        <v>4</v>
      </c>
      <c r="D17" s="461">
        <f>IF(AND(B16=0,B17=0),0,1)*0+IF(AND(B16&gt;C16,B17&gt;C17),1,0)*2+IF(AND(B16&lt;C16,B17&lt;C17),1,0)*IF(AND(B16=0,B17=0),0,1)+IF(D16&gt;E16,1,0)*2+IF(D16&lt;E16,1,0)*1</f>
        <v>2</v>
      </c>
      <c r="E17" s="461"/>
      <c r="F17" s="177">
        <f>O9</f>
        <v>15</v>
      </c>
      <c r="G17" s="175">
        <f>N9</f>
        <v>13</v>
      </c>
      <c r="H17" s="461">
        <f>IF(AND(F16=0,F17=0),0,1)*0+IF(AND(F16&gt;G16,F17&gt;G17),1,0)*2+IF(AND(F16&lt;G16,F17&lt;G17),1,0)*IF(AND(F16=0,F17=0),0,1)+IF(H16&gt;I16,1,0)*2+IF(H16&lt;I16,1,0)*1</f>
        <v>2</v>
      </c>
      <c r="I17" s="461"/>
      <c r="J17" s="176">
        <f>O13</f>
        <v>27</v>
      </c>
      <c r="K17" s="177">
        <f>N13</f>
        <v>25</v>
      </c>
      <c r="L17" s="461">
        <f>IF(AND(J16=0,J17=0),0,1)*0+IF(AND(J16&gt;K16,J17&gt;K17),1,0)*2+IF(AND(J16&lt;K16,J17&lt;K17),1,0)*IF(AND(J16=0,J17=0),0,1)+IF(L16&gt;M16,1,0)*2+IF(L16&lt;M16,1,0)*1</f>
        <v>2</v>
      </c>
      <c r="M17" s="461"/>
      <c r="N17" s="467"/>
      <c r="O17" s="467"/>
      <c r="P17" s="467"/>
      <c r="Q17" s="467"/>
      <c r="R17" s="176">
        <v>19</v>
      </c>
      <c r="S17" s="177">
        <v>17</v>
      </c>
      <c r="T17" s="461">
        <f>IF(AND(R16=0,R17=0),0,1)*0+IF(AND(R16&gt;S16,R17&gt;S17),1,0)*2+IF(AND(R16&lt;S16,R17&lt;S17),1,0)*IF(AND(R16=0,R17=0),0,1)+IF(T16&gt;U16,1,0)*2+IF(T16&lt;U16,1,0)*1</f>
        <v>2</v>
      </c>
      <c r="U17" s="461"/>
      <c r="V17" s="177">
        <v>15</v>
      </c>
      <c r="W17" s="175">
        <v>9</v>
      </c>
      <c r="X17" s="461">
        <f>IF(AND(V16=0,V17=0),0,1)*0+IF(AND(V16&gt;W16,V17&gt;W17),1,0)*2+IF(AND(V16&lt;W16,V17&lt;W17),1,0)*IF(AND(V16=0,V17=0),0,1)+IF(X16&gt;Y16,1,0)*2+IF(X16&lt;Y16,1,0)*1</f>
        <v>2</v>
      </c>
      <c r="Y17" s="461"/>
      <c r="Z17" s="455"/>
      <c r="AA17" s="456"/>
      <c r="AB17" s="457"/>
      <c r="AC17" s="458"/>
      <c r="AD17" s="468"/>
      <c r="AE17" s="469"/>
      <c r="AF17" s="464"/>
      <c r="AG17" s="132"/>
      <c r="AH17" s="465"/>
      <c r="AI17" s="466"/>
      <c r="AJ17" s="466"/>
      <c r="AK17" s="460"/>
    </row>
    <row r="18" spans="1:37" ht="16.5" thickTop="1" thickBot="1" x14ac:dyDescent="0.3">
      <c r="A18" s="446"/>
      <c r="B18" s="179">
        <f>O6</f>
        <v>0</v>
      </c>
      <c r="C18" s="180">
        <f>N6</f>
        <v>0</v>
      </c>
      <c r="D18" s="192">
        <f>Q6</f>
        <v>0</v>
      </c>
      <c r="E18" s="169">
        <f>P6</f>
        <v>0</v>
      </c>
      <c r="F18" s="172">
        <f>O10</f>
        <v>0</v>
      </c>
      <c r="G18" s="189">
        <f>N10</f>
        <v>0</v>
      </c>
      <c r="H18" s="192">
        <f>Q10</f>
        <v>0</v>
      </c>
      <c r="I18" s="171">
        <f>P10</f>
        <v>0</v>
      </c>
      <c r="J18" s="179">
        <f>O14</f>
        <v>0</v>
      </c>
      <c r="K18" s="180">
        <f>N14</f>
        <v>0</v>
      </c>
      <c r="L18" s="192">
        <f>Q14</f>
        <v>0</v>
      </c>
      <c r="M18" s="169">
        <f>P14</f>
        <v>0</v>
      </c>
      <c r="N18" s="467"/>
      <c r="O18" s="467"/>
      <c r="P18" s="467"/>
      <c r="Q18" s="467"/>
      <c r="R18" s="179"/>
      <c r="S18" s="180"/>
      <c r="T18" s="171"/>
      <c r="U18" s="181"/>
      <c r="V18" s="172"/>
      <c r="W18" s="173"/>
      <c r="X18" s="171"/>
      <c r="Y18" s="181"/>
      <c r="Z18" s="470">
        <f>D19+H19+L19+T19+X19</f>
        <v>0</v>
      </c>
      <c r="AA18" s="456"/>
      <c r="AB18" s="468">
        <f>F19+J19+R18+R19+T18+J18+L18+B18+D18+F18+H18+B19+V18+V19+X18</f>
        <v>0</v>
      </c>
      <c r="AC18" s="469">
        <f>K18+M18+C18+E18+I18+G18+C19+G19+K19+S18+S19+U18+W18+W19+Y18</f>
        <v>0</v>
      </c>
      <c r="AD18" s="468"/>
      <c r="AE18" s="469"/>
      <c r="AF18" s="464"/>
      <c r="AG18" s="132"/>
      <c r="AH18" s="465"/>
      <c r="AI18" s="466"/>
      <c r="AJ18" s="466"/>
      <c r="AK18" s="460"/>
    </row>
    <row r="19" spans="1:37" ht="16.5" thickTop="1" thickBot="1" x14ac:dyDescent="0.3">
      <c r="A19" s="446"/>
      <c r="B19" s="184">
        <f>O7</f>
        <v>0</v>
      </c>
      <c r="C19" s="185">
        <f>N7</f>
        <v>0</v>
      </c>
      <c r="D19" s="461">
        <f>IF(AND(B18=0,B19=0),0,1)*0+IF(AND(B18&gt;C18,B19&gt;C19),1,0)*2+IF(AND(B18&lt;C18,B19&lt;C19),1,0)*IF(AND(B18=0,B19=0),0,1)+IF(D18&gt;E18,1,0)*2+IF(D18&lt;E18,1,0)*1</f>
        <v>0</v>
      </c>
      <c r="E19" s="461"/>
      <c r="F19" s="185">
        <f>O11</f>
        <v>0</v>
      </c>
      <c r="G19" s="183">
        <f>N11</f>
        <v>0</v>
      </c>
      <c r="H19" s="461">
        <f>IF(AND(F18=0,F19=0),0,1)*0+IF(AND(F18&gt;G18,F19&gt;G19),1,0)*2+IF(AND(F18&lt;G18,F19&lt;G19),1,0)*IF(AND(F18=0,F19=0),0,1)+IF(H18&gt;I18,1,0)*2+IF(H18&lt;I18,1,0)*1</f>
        <v>0</v>
      </c>
      <c r="I19" s="461"/>
      <c r="J19" s="184">
        <f>O15</f>
        <v>0</v>
      </c>
      <c r="K19" s="185">
        <f>N15</f>
        <v>0</v>
      </c>
      <c r="L19" s="461">
        <f>IF(AND(J18=0,J19=0),0,1)*0+IF(AND(J18&gt;K18,J19&gt;K19),1,0)*2+IF(AND(J18&lt;K18,J19&lt;K19),1,0)*IF(AND(J18=0,J19=0),0,1)+IF(L18&gt;M18,1,0)*2+IF(L18&lt;M18,1,0)*1</f>
        <v>0</v>
      </c>
      <c r="M19" s="461"/>
      <c r="N19" s="467"/>
      <c r="O19" s="467"/>
      <c r="P19" s="467"/>
      <c r="Q19" s="467"/>
      <c r="R19" s="184"/>
      <c r="S19" s="185"/>
      <c r="T19" s="461">
        <f>IF(AND(R18=0,R19=0),0,1)*0+IF(AND(R18&gt;S18,R19&gt;S19),1,0)*2+IF(AND(R18&lt;S18,R19&lt;S19),1,0)*IF(AND(R18=0,R19=0),0,1)+IF(T18&gt;U18,1,0)*2+IF(T18&lt;U18,1,0)*1</f>
        <v>0</v>
      </c>
      <c r="U19" s="461"/>
      <c r="V19" s="185"/>
      <c r="W19" s="183"/>
      <c r="X19" s="461">
        <f>IF(AND(V18=0,V19=0),0,1)*0+IF(AND(V18&gt;W18,V19&gt;W19),1,0)*2+IF(AND(V18&lt;W18,V19&lt;W19),1,0)*IF(AND(V18=0,V19=0),0,1)+IF(X18&gt;Y18,1,0)*2+IF(X18&lt;Y18,1,0)*1</f>
        <v>0</v>
      </c>
      <c r="Y19" s="461"/>
      <c r="Z19" s="470"/>
      <c r="AA19" s="456"/>
      <c r="AB19" s="468"/>
      <c r="AC19" s="469"/>
      <c r="AD19" s="468"/>
      <c r="AE19" s="469"/>
      <c r="AF19" s="464"/>
      <c r="AG19" s="132"/>
      <c r="AH19" s="465"/>
      <c r="AI19" s="466"/>
      <c r="AJ19" s="466"/>
      <c r="AK19" s="460"/>
    </row>
    <row r="20" spans="1:37" ht="16.5" thickTop="1" thickBot="1" x14ac:dyDescent="0.3">
      <c r="A20" s="437" t="s">
        <v>119</v>
      </c>
      <c r="B20" s="170">
        <f>S4</f>
        <v>15</v>
      </c>
      <c r="C20" s="193">
        <f>R4</f>
        <v>6</v>
      </c>
      <c r="D20" s="164">
        <f>U4</f>
        <v>15</v>
      </c>
      <c r="E20" s="165">
        <f>T4</f>
        <v>13</v>
      </c>
      <c r="F20" s="162">
        <f>S8</f>
        <v>9</v>
      </c>
      <c r="G20" s="187">
        <f>R8</f>
        <v>15</v>
      </c>
      <c r="H20" s="164">
        <f>U8</f>
        <v>11</v>
      </c>
      <c r="I20" s="171">
        <f>T8</f>
        <v>8</v>
      </c>
      <c r="J20" s="170">
        <f>S12</f>
        <v>15</v>
      </c>
      <c r="K20" s="193">
        <f>R12</f>
        <v>12</v>
      </c>
      <c r="L20" s="164">
        <f>U12</f>
        <v>0</v>
      </c>
      <c r="M20" s="169">
        <f>T12</f>
        <v>0</v>
      </c>
      <c r="N20" s="170">
        <f>S16</f>
        <v>9</v>
      </c>
      <c r="O20" s="193">
        <f>R16</f>
        <v>15</v>
      </c>
      <c r="P20" s="164">
        <f>U16</f>
        <v>0</v>
      </c>
      <c r="Q20" s="169">
        <f>T16</f>
        <v>0</v>
      </c>
      <c r="R20" s="467"/>
      <c r="S20" s="467"/>
      <c r="T20" s="467"/>
      <c r="U20" s="467"/>
      <c r="V20" s="170">
        <v>15</v>
      </c>
      <c r="W20" s="163">
        <v>13</v>
      </c>
      <c r="X20" s="171"/>
      <c r="Y20" s="191"/>
      <c r="Z20" s="470">
        <f>P21+L21+H21+D21+X21</f>
        <v>9</v>
      </c>
      <c r="AA20" s="471">
        <f>Z20+Z22</f>
        <v>9</v>
      </c>
      <c r="AB20" s="468">
        <f>P20+N20+N21+L20+J20+J21+H20+F20+F21+D20+B20+B21+V20+V21+X20</f>
        <v>168</v>
      </c>
      <c r="AC20" s="469">
        <f>Q20+O20+O21+M20+K20+K21+I20+G20+G21+E20+C20+C21+W20+W21+Y20</f>
        <v>145</v>
      </c>
      <c r="AD20" s="468">
        <f>AB20+AB22</f>
        <v>168</v>
      </c>
      <c r="AE20" s="469">
        <f>AC20+AC22</f>
        <v>145</v>
      </c>
      <c r="AF20" s="464" t="s">
        <v>218</v>
      </c>
      <c r="AG20" s="132"/>
      <c r="AH20" s="465">
        <f>IF(J20&gt;K20,1,0)+IF(J21&gt;K21,1,0)+IF(L20&gt;M20,1,0)+IF(J22&gt;K22,1,0)+IF(J23&gt;K23,1,0)+IF(L22&gt;M22,1,0)+IF(N20&gt;O20,1,0)+IF(N21&gt;O21,1,0)+IF(P20&gt;Q20,1,0)+IF(N22&gt;O22,1,0)+IF(N23&gt;O23,1,0)+IF(P22&gt;Q22,1,0)+IF(B20&gt;C20,1,0)+IF(B21&gt;C21,1,0)+IF(D20&gt;E20,1,0)+IF(B22&gt;C22,1,0)+IF(B23&gt;C23,1,0)+IF(D22&gt;E22,1,0)+IF(V20&gt;W20,1,0)+IF(V21&gt;W21,1,0)+IF(X20&gt;Y20,1,0)+IF(V22&gt;W22,1,0)+IF(V23&gt;W23,1,0)+IF(X22&gt;Y22,1,0)+IF(F20&gt;G20,1,0)+IF(F21&gt;G21,1,0)+IF(H20&gt;I20,1,0)+IF(F22&gt;G22,1,0)+IF(F23&gt;G23,1,0)+IF(H22&gt;I22,1,0)</f>
        <v>8</v>
      </c>
      <c r="AI20" s="466">
        <f>IF(J20&lt;K20,1,0)+IF(J21&lt;K21,1,0)+IF(L20&lt;M20,1,0)+IF(J22&lt;K22,1,0)+IF(J23&lt;K23,1,0)+IF(L22&lt;M22,1,0)+IF(N20&lt;O20,1,0)+IF(N21&lt;O21,1,0)+IF(P20&lt;Q20,1,0)+IF(N22&lt;O22,1,0)+IF(N23&lt;O23,1,0)+IF(P22&lt;Q22,1,0)+IF(B20&lt;C20,1,0)+IF(B21&lt;C21,1,0)+IF(D20&lt;E20,1,0)+IF(B22&lt;C22,1,0)+IF(B23&lt;C23,1,0)+IF(D22&lt;E22,1,0)+IF(V20&lt;W20,1,0)+IF(V21&lt;W21,1,0)+IF(X20&lt;Y20,1,0)+IF(V22&lt;W22,1,0)+IF(V23&lt;W23,1,0)+IF(X22&lt;Y22,1,0)+IF(F20&lt;G20,1,0)+IF(F21&lt;G21,1,0)+IF(H20&lt;I20,1,0)+IF(F22&lt;G22,1,0)+IF(F23&lt;G23,1,0)+IF(H22&lt;I22,1,0)</f>
        <v>4</v>
      </c>
      <c r="AJ20" s="473">
        <f>AH20/AI20</f>
        <v>2</v>
      </c>
      <c r="AK20" s="472">
        <f>AD20/AE20</f>
        <v>1.1586206896551725</v>
      </c>
    </row>
    <row r="21" spans="1:37" ht="16.5" thickTop="1" thickBot="1" x14ac:dyDescent="0.3">
      <c r="A21" s="437"/>
      <c r="B21" s="176">
        <f>S5</f>
        <v>13</v>
      </c>
      <c r="C21" s="177">
        <f>R5</f>
        <v>15</v>
      </c>
      <c r="D21" s="461">
        <f>IF(AND(B20=0,B21=0),0,1)*0+IF(AND(B20&gt;C20,B21&gt;C21),1,0)*2+IF(AND(B20&lt;C20,B21&lt;C21),1,0)*IF(AND(B20=0,B21=0),0,1)+IF(D20&gt;E20,1,0)*2+IF(D20&lt;E20,1,0)*1</f>
        <v>2</v>
      </c>
      <c r="E21" s="461"/>
      <c r="F21" s="177">
        <f>S9</f>
        <v>15</v>
      </c>
      <c r="G21" s="175">
        <f>R9</f>
        <v>8</v>
      </c>
      <c r="H21" s="461">
        <f>IF(AND(F20=0,F21=0),0,1)*0+IF(AND(F20&gt;G20,F21&gt;G21),1,0)*2+IF(AND(F20&lt;G20,F21&lt;G21),1,0)*IF(AND(F20=0,F21=0),0,1)+IF(H20&gt;I20,1,0)*2+IF(H20&lt;I20,1,0)*1</f>
        <v>2</v>
      </c>
      <c r="I21" s="461"/>
      <c r="J21" s="176">
        <f>S13</f>
        <v>19</v>
      </c>
      <c r="K21" s="177">
        <f>R13</f>
        <v>17</v>
      </c>
      <c r="L21" s="461">
        <f>IF(AND(J20=0,J21=0),0,1)*0+IF(AND(J20&gt;K20,J21&gt;K21),1,0)*2+IF(AND(J20&lt;K20,J21&lt;K21),1,0)*IF(AND(J20=0,J21=0),0,1)+IF(L20&gt;M20,1,0)*2+IF(L20&lt;M20,1,0)*1</f>
        <v>2</v>
      </c>
      <c r="M21" s="461"/>
      <c r="N21" s="176">
        <f>S17</f>
        <v>17</v>
      </c>
      <c r="O21" s="177">
        <f>R17</f>
        <v>19</v>
      </c>
      <c r="P21" s="461">
        <f>IF(AND(N20=0,N21=0),0,1)*0+IF(AND(N20&gt;O20,N21&gt;O21),1,0)*2+IF(AND(N20&lt;O20,N21&lt;O21),1,0)*IF(AND(N20=0,N21=0),0,1)+IF(P20&gt;Q20,1,0)*2+IF(P20&lt;Q20,1,0)*1</f>
        <v>1</v>
      </c>
      <c r="Q21" s="461"/>
      <c r="R21" s="467"/>
      <c r="S21" s="467"/>
      <c r="T21" s="467"/>
      <c r="U21" s="467"/>
      <c r="V21" s="174">
        <v>15</v>
      </c>
      <c r="W21" s="194">
        <v>4</v>
      </c>
      <c r="X21" s="461">
        <f>IF(AND(V20=0,V21=0),0,1)*0+IF(AND(V20&gt;W20,V21&gt;W21),1,0)*2+IF(AND(V20&lt;W20,V21&lt;W21),1,0)*IF(AND(V20=0,V21=0),0,1)+IF(X20&gt;Y20,1,0)*2+IF(X20&lt;Y20,1,0)*1</f>
        <v>2</v>
      </c>
      <c r="Y21" s="461"/>
      <c r="Z21" s="470"/>
      <c r="AA21" s="471"/>
      <c r="AB21" s="468"/>
      <c r="AC21" s="469"/>
      <c r="AD21" s="468"/>
      <c r="AE21" s="469"/>
      <c r="AF21" s="464"/>
      <c r="AG21" s="132"/>
      <c r="AH21" s="465"/>
      <c r="AI21" s="466"/>
      <c r="AJ21" s="466"/>
      <c r="AK21" s="472"/>
    </row>
    <row r="22" spans="1:37" ht="16.5" thickTop="1" thickBot="1" x14ac:dyDescent="0.3">
      <c r="A22" s="437"/>
      <c r="B22" s="179">
        <f>S6</f>
        <v>0</v>
      </c>
      <c r="C22" s="180">
        <f>R6</f>
        <v>0</v>
      </c>
      <c r="D22" s="192">
        <f>U6</f>
        <v>0</v>
      </c>
      <c r="E22" s="169">
        <f>T6</f>
        <v>0</v>
      </c>
      <c r="F22" s="172">
        <f>S10</f>
        <v>0</v>
      </c>
      <c r="G22" s="189">
        <f>R10</f>
        <v>0</v>
      </c>
      <c r="H22" s="192">
        <f>U10</f>
        <v>0</v>
      </c>
      <c r="I22" s="171">
        <f>T10</f>
        <v>0</v>
      </c>
      <c r="J22" s="179">
        <f>S14</f>
        <v>0</v>
      </c>
      <c r="K22" s="195">
        <f>R14</f>
        <v>0</v>
      </c>
      <c r="L22" s="192">
        <f>U14</f>
        <v>0</v>
      </c>
      <c r="M22" s="169">
        <f>T14</f>
        <v>0</v>
      </c>
      <c r="N22" s="179">
        <f>S18</f>
        <v>0</v>
      </c>
      <c r="O22" s="195">
        <f>R18</f>
        <v>0</v>
      </c>
      <c r="P22" s="192">
        <f>U18</f>
        <v>0</v>
      </c>
      <c r="Q22" s="169">
        <f>T18</f>
        <v>0</v>
      </c>
      <c r="R22" s="467"/>
      <c r="S22" s="467"/>
      <c r="T22" s="467"/>
      <c r="U22" s="467"/>
      <c r="V22" s="179"/>
      <c r="W22" s="173"/>
      <c r="X22" s="171"/>
      <c r="Y22" s="181"/>
      <c r="Z22" s="470">
        <f>P23+L23+H23+D23+X23</f>
        <v>0</v>
      </c>
      <c r="AA22" s="471"/>
      <c r="AB22" s="468">
        <f>P22+N22+N23+L22+J22+J23+H22+F22+F23+D22+B22+B23+V22+V23+X22</f>
        <v>0</v>
      </c>
      <c r="AC22" s="469">
        <f>Q22+O22+O23+M22+K22+K23+I22+G22+G23+E22+C22+C23+W22+W23+Y22</f>
        <v>0</v>
      </c>
      <c r="AD22" s="468"/>
      <c r="AE22" s="469"/>
      <c r="AF22" s="464"/>
      <c r="AG22" s="132"/>
      <c r="AH22" s="465"/>
      <c r="AI22" s="466"/>
      <c r="AJ22" s="466"/>
      <c r="AK22" s="472"/>
    </row>
    <row r="23" spans="1:37" ht="16.5" thickTop="1" thickBot="1" x14ac:dyDescent="0.3">
      <c r="A23" s="437"/>
      <c r="B23" s="184">
        <f>S7</f>
        <v>0</v>
      </c>
      <c r="C23" s="185">
        <f>R7</f>
        <v>0</v>
      </c>
      <c r="D23" s="461">
        <f>IF(AND(B22=0,B23=0),0,1)*0+IF(AND(B22&gt;C22,B23&gt;C23),1,0)*2+IF(AND(B22&lt;C22,B23&lt;C23),1,0)*IF(AND(B22=0,B23=0),0,1)+IF(D22&gt;E22,1,0)*2+IF(D22&lt;E22,1,0)*1</f>
        <v>0</v>
      </c>
      <c r="E23" s="461"/>
      <c r="F23" s="185">
        <f>S11</f>
        <v>0</v>
      </c>
      <c r="G23" s="183">
        <f>R11</f>
        <v>0</v>
      </c>
      <c r="H23" s="461">
        <f>IF(AND(F22=0,F23=0),0,1)*0+IF(AND(F22&gt;G22,F23&gt;G23),1,0)*2+IF(AND(F22&lt;G22,F23&lt;G23),1,0)*IF(AND(F22=0,F23=0),0,1)+IF(H22&gt;I22,1,0)*2+IF(H22&lt;I22,1,0)*1</f>
        <v>0</v>
      </c>
      <c r="I23" s="461"/>
      <c r="J23" s="184">
        <f>S15</f>
        <v>0</v>
      </c>
      <c r="K23" s="185">
        <f>R15</f>
        <v>0</v>
      </c>
      <c r="L23" s="461">
        <f>IF(AND(J22=0,J23=0),0,1)*0+IF(AND(J22&gt;K22,J23&gt;K23),1,0)*2+IF(AND(J22&lt;K22,J23&lt;K23),1,0)*IF(AND(J22=0,J23=0),0,1)+IF(L22&gt;M22,1,0)*2+IF(L22&lt;M22,1,0)*1</f>
        <v>0</v>
      </c>
      <c r="M23" s="461"/>
      <c r="N23" s="184">
        <f>S19</f>
        <v>0</v>
      </c>
      <c r="O23" s="185">
        <f>R19</f>
        <v>0</v>
      </c>
      <c r="P23" s="461">
        <f>IF(AND(N22=0,N23=0),0,1)*0+IF(AND(N22&gt;O22,N23&gt;O23),1,0)*2+IF(AND(N22&lt;O22,N23&lt;O23),1,0)*IF(AND(N22=0,N23=0),0,1)+IF(P22&gt;Q22,1,0)*2+IF(P22&lt;Q22,1,0)*1</f>
        <v>0</v>
      </c>
      <c r="Q23" s="461"/>
      <c r="R23" s="467"/>
      <c r="S23" s="467"/>
      <c r="T23" s="467"/>
      <c r="U23" s="467"/>
      <c r="V23" s="196"/>
      <c r="W23" s="171"/>
      <c r="X23" s="461">
        <f>IF(AND(V22=0,V23=0),0,1)*0+IF(AND(V22&gt;W22,V23&gt;W23),1,0)*2+IF(AND(V22&lt;W22,V23&lt;W23),1,0)*IF(AND(V22=0,V23=0),0,1)+IF(X22&gt;Y22,1,0)*2+IF(X22&lt;Y22,1,0)*1</f>
        <v>0</v>
      </c>
      <c r="Y23" s="461"/>
      <c r="Z23" s="470"/>
      <c r="AA23" s="471"/>
      <c r="AB23" s="468"/>
      <c r="AC23" s="469"/>
      <c r="AD23" s="468"/>
      <c r="AE23" s="469"/>
      <c r="AF23" s="464"/>
      <c r="AG23" s="132"/>
      <c r="AH23" s="465"/>
      <c r="AI23" s="466"/>
      <c r="AJ23" s="473"/>
      <c r="AK23" s="472"/>
    </row>
    <row r="24" spans="1:37" ht="16.5" thickTop="1" thickBot="1" x14ac:dyDescent="0.3">
      <c r="A24" s="474" t="s">
        <v>216</v>
      </c>
      <c r="B24" s="170">
        <f>W4</f>
        <v>4</v>
      </c>
      <c r="C24" s="193">
        <f>V4</f>
        <v>15</v>
      </c>
      <c r="D24" s="164">
        <f>Y4</f>
        <v>0</v>
      </c>
      <c r="E24" s="169">
        <f>X4</f>
        <v>0</v>
      </c>
      <c r="F24" s="162">
        <f>W8</f>
        <v>13</v>
      </c>
      <c r="G24" s="187">
        <f>V8</f>
        <v>15</v>
      </c>
      <c r="H24" s="164">
        <f>Y8</f>
        <v>9</v>
      </c>
      <c r="I24" s="171">
        <f>X8</f>
        <v>11</v>
      </c>
      <c r="J24" s="170">
        <f>W12</f>
        <v>9</v>
      </c>
      <c r="K24" s="167">
        <f>V12</f>
        <v>15</v>
      </c>
      <c r="L24" s="171">
        <f>Y12</f>
        <v>0</v>
      </c>
      <c r="M24" s="191">
        <f>X12</f>
        <v>0</v>
      </c>
      <c r="N24" s="170">
        <f>W16</f>
        <v>4</v>
      </c>
      <c r="O24" s="167">
        <f>V16</f>
        <v>15</v>
      </c>
      <c r="P24" s="171">
        <f>Y16</f>
        <v>0</v>
      </c>
      <c r="Q24" s="191">
        <f>X16</f>
        <v>0</v>
      </c>
      <c r="R24" s="197">
        <f>W20</f>
        <v>13</v>
      </c>
      <c r="S24" s="198">
        <f>V20</f>
        <v>15</v>
      </c>
      <c r="T24" s="199">
        <f>Y20</f>
        <v>0</v>
      </c>
      <c r="U24" s="200">
        <f>X20</f>
        <v>0</v>
      </c>
      <c r="V24" s="475"/>
      <c r="W24" s="475"/>
      <c r="X24" s="475"/>
      <c r="Y24" s="475"/>
      <c r="Z24" s="470">
        <f>D25+H25+L25+P25+T25</f>
        <v>5</v>
      </c>
      <c r="AA24" s="476">
        <f>Z24+Z26</f>
        <v>5</v>
      </c>
      <c r="AB24" s="468">
        <f>B24+B25+D24+F24+F25+H24+J24+J25+L24+N24+N25+P24+R24+R25+T24</f>
        <v>95</v>
      </c>
      <c r="AC24" s="469">
        <f>C24+C25+E24+G24+G25+I24+K24+K25+M24+O24+O25+Q24+S24+S25+U24</f>
        <v>159</v>
      </c>
      <c r="AD24" s="480">
        <f>AB24+AB26</f>
        <v>95</v>
      </c>
      <c r="AE24" s="481">
        <f>AC24+AC26</f>
        <v>159</v>
      </c>
      <c r="AF24" s="482" t="s">
        <v>222</v>
      </c>
      <c r="AG24" s="132"/>
      <c r="AH24" s="483">
        <f>IF(J24&gt;K24,1,0)+IF(J25&gt;K25,1,0)+IF(L24&gt;M24,1,0)+IF(J26&gt;K26,1,0)+IF(J27&gt;K27,1,0)+IF(L26&gt;M26,1,0)+IF(N24&gt;O24,1,0)+IF(N25&gt;O25,1,0)+IF(P24&gt;Q24,1,0)+IF(N26&gt;O26,1,0)+IF(N27&gt;O27,1,0)+IF(P26&gt;Q26,1,0)+IF(R24&gt;S24,1,0)+IF(R25&gt;S25,1,0)+IF(T24&gt;U24,1,0)+IF(R26&gt;S26,1,0)+IF(R27&gt;S27,1,0)+IF(T26&gt;U26,1,0)+IF(B24&gt;C24,1,0)+IF(B25&gt;C25,1,0)+IF(D24&gt;E24,1,0)+IF(B26&gt;C26,1,0)+IF(B27&gt;C27,1,0)+IF(D26&gt;E26,1,0)+IF(F24&gt;G24,1,0)+IF(F25&gt;G25,1,0)+IF(H24&gt;I24,1,0)+IF(F26&gt;G26,1,0)+IF(F27&gt;G27,1,0)+IF(H26&gt;I26,1,0)</f>
        <v>1</v>
      </c>
      <c r="AI24" s="484">
        <f>IF(J24&lt;K24,1,0)+IF(J25&lt;K25,1,0)+IF(L24&lt;M24,1,0)+IF(J26&lt;K26,1,0)+IF(J27&lt;K27,1,0)+IF(L26&lt;M26,1,0)+IF(N24&lt;O24,1,0)+IF(N25&lt;O25,1,0)+IF(P24&lt;Q24,1,0)+IF(N26&lt;O26,1,0)+IF(N27&lt;O27,1,0)+IF(P26&lt;Q26,1,0)+IF(R24&lt;S24,1,0)+IF(R25&lt;S25,1,0)+IF(T24&lt;U24,1,0)+IF(R26&lt;S26,1,0)+IF(R27&lt;S27,1,0)+IF(T26&lt;U26,1,0)+IF(B24&lt;C24,1,0)+IF(B25&lt;C25,1,0)+IF(D24&lt;E24,1,0)+IF(B26&lt;C26,1,0)+IF(B27&lt;C27,1,0)+IF(D26&lt;E26,1,0)+IF(F24&lt;G24,1,0)+IF(F25&lt;G25,1,0)+IF(H24&lt;I24,1,0)+IF(F26&lt;G26,1,0)+IF(F27&lt;G27,1,0)+IF(H26&lt;I26,1,0)</f>
        <v>10</v>
      </c>
      <c r="AJ24" s="484">
        <f>AH24/AI24</f>
        <v>0.1</v>
      </c>
      <c r="AK24" s="478">
        <f>AD24/AE24</f>
        <v>0.59748427672955973</v>
      </c>
    </row>
    <row r="25" spans="1:37" ht="16.5" thickTop="1" thickBot="1" x14ac:dyDescent="0.3">
      <c r="A25" s="474"/>
      <c r="B25" s="176">
        <f>W5</f>
        <v>7</v>
      </c>
      <c r="C25" s="177">
        <f>V5</f>
        <v>15</v>
      </c>
      <c r="D25" s="461">
        <f>IF(AND(B24=0,B25=0),0,1)*0+IF(AND(B24&gt;C24,B25&gt;C25),1,0)*2+IF(AND(B24&lt;C24,B25&lt;C25),1,0)*IF(AND(B24=0,B25=0),0,1)+IF(D24&gt;E24,1,0)*2+IF(D24&lt;E24,1,0)*1</f>
        <v>1</v>
      </c>
      <c r="E25" s="461"/>
      <c r="F25" s="177">
        <f>W9</f>
        <v>15</v>
      </c>
      <c r="G25" s="175">
        <f>V9</f>
        <v>13</v>
      </c>
      <c r="H25" s="461">
        <f>IF(AND(F24=0,F25=0),0,1)*0+IF(AND(F24&gt;G24,F25&gt;G25),1,0)*2+IF(AND(F24&lt;G24,F25&lt;G25),1,0)*IF(AND(F24=0,F25=0),0,1)+IF(H24&gt;I24,1,0)*2+IF(H24&lt;I24,1,0)*1</f>
        <v>1</v>
      </c>
      <c r="I25" s="461"/>
      <c r="J25" s="176">
        <f>W13</f>
        <v>8</v>
      </c>
      <c r="K25" s="177">
        <f>V13</f>
        <v>15</v>
      </c>
      <c r="L25" s="461">
        <f>IF(AND(J24=0,J25=0),0,1)*0+IF(AND(J24&gt;K24,J25&gt;K25),1,0)*2+IF(AND(J24&lt;K24,J25&lt;K25),1,0)*IF(AND(J24=0,J25=0),0,1)+IF(L24&gt;M24,1,0)*2+IF(L24&lt;M24,1,0)*1</f>
        <v>1</v>
      </c>
      <c r="M25" s="461"/>
      <c r="N25" s="176">
        <f>W17</f>
        <v>9</v>
      </c>
      <c r="O25" s="177">
        <f>V17</f>
        <v>15</v>
      </c>
      <c r="P25" s="461">
        <f>IF(AND(N24=0,N25=0),0,1)*0+IF(AND(N24&gt;O24,N25&gt;O25),1,0)*2+IF(AND(N24&lt;O24,N25&lt;O25),1,0)*IF(AND(N24=0,N25=0),0,1)+IF(P24&gt;Q24,1,0)*2+IF(P24&lt;Q24,1,0)*1</f>
        <v>1</v>
      </c>
      <c r="Q25" s="461"/>
      <c r="R25" s="201">
        <f>W21</f>
        <v>4</v>
      </c>
      <c r="S25" s="202">
        <f>V21</f>
        <v>15</v>
      </c>
      <c r="T25" s="461">
        <f>IF(AND(R24=0,R25=0),0,1)*0+IF(AND(R24&gt;S24,R25&gt;S25),1,0)*2+IF(AND(R24&lt;S24,R25&lt;S25),1,0)*IF(AND(R24=0,R25=0),0,1)+IF(T24&gt;U24,1,0)*2+IF(T24&lt;U24,1,0)*1</f>
        <v>1</v>
      </c>
      <c r="U25" s="461"/>
      <c r="V25" s="475"/>
      <c r="W25" s="475"/>
      <c r="X25" s="475"/>
      <c r="Y25" s="475"/>
      <c r="Z25" s="470"/>
      <c r="AA25" s="476"/>
      <c r="AB25" s="468"/>
      <c r="AC25" s="469"/>
      <c r="AD25" s="480"/>
      <c r="AE25" s="481"/>
      <c r="AF25" s="482"/>
      <c r="AG25" s="132"/>
      <c r="AH25" s="483"/>
      <c r="AI25" s="484"/>
      <c r="AJ25" s="484"/>
      <c r="AK25" s="478"/>
    </row>
    <row r="26" spans="1:37" ht="16.5" thickTop="1" thickBot="1" x14ac:dyDescent="0.3">
      <c r="A26" s="474"/>
      <c r="B26" s="179">
        <f>W6</f>
        <v>0</v>
      </c>
      <c r="C26" s="195">
        <f>V6</f>
        <v>0</v>
      </c>
      <c r="D26" s="178">
        <f>Y6</f>
        <v>0</v>
      </c>
      <c r="E26" s="169">
        <f>X6</f>
        <v>0</v>
      </c>
      <c r="F26" s="172">
        <f>W10</f>
        <v>0</v>
      </c>
      <c r="G26" s="189">
        <f>V10</f>
        <v>0</v>
      </c>
      <c r="H26" s="178">
        <f>Y10</f>
        <v>0</v>
      </c>
      <c r="I26" s="171">
        <f>X10</f>
        <v>0</v>
      </c>
      <c r="J26" s="179">
        <f>W14</f>
        <v>0</v>
      </c>
      <c r="K26" s="180">
        <f>V14</f>
        <v>0</v>
      </c>
      <c r="L26" s="171">
        <f>Y14</f>
        <v>0</v>
      </c>
      <c r="M26" s="181">
        <f>X14</f>
        <v>0</v>
      </c>
      <c r="N26" s="179">
        <f>W18</f>
        <v>0</v>
      </c>
      <c r="O26" s="180">
        <f>V18</f>
        <v>0</v>
      </c>
      <c r="P26" s="171">
        <f>Y18</f>
        <v>0</v>
      </c>
      <c r="Q26" s="181">
        <f>X18</f>
        <v>0</v>
      </c>
      <c r="R26" s="203">
        <f>W22</f>
        <v>0</v>
      </c>
      <c r="S26" s="204">
        <f>V22</f>
        <v>0</v>
      </c>
      <c r="T26" s="199">
        <f>Y22</f>
        <v>0</v>
      </c>
      <c r="U26" s="205">
        <f>X22</f>
        <v>0</v>
      </c>
      <c r="V26" s="475"/>
      <c r="W26" s="475"/>
      <c r="X26" s="475"/>
      <c r="Y26" s="475"/>
      <c r="Z26" s="479">
        <f>D27+H27+L27+P27+T27</f>
        <v>0</v>
      </c>
      <c r="AA26" s="476"/>
      <c r="AB26" s="480">
        <f>B26+B27+D26+F26+F27+H26+J26+J27+L26+N26+N27+P26+R26+R27+T26</f>
        <v>0</v>
      </c>
      <c r="AC26" s="481">
        <f>C26+C27+E26+G26+G27+I26+K26+K27+M26+O26+O27+Q26+S26+S27+U26</f>
        <v>0</v>
      </c>
      <c r="AD26" s="480"/>
      <c r="AE26" s="481"/>
      <c r="AF26" s="482"/>
      <c r="AG26" s="132"/>
      <c r="AH26" s="483"/>
      <c r="AI26" s="484"/>
      <c r="AJ26" s="484"/>
      <c r="AK26" s="478"/>
    </row>
    <row r="27" spans="1:37" ht="16.5" thickTop="1" thickBot="1" x14ac:dyDescent="0.3">
      <c r="A27" s="474"/>
      <c r="B27" s="206">
        <f>W7</f>
        <v>0</v>
      </c>
      <c r="C27" s="207">
        <f>V7</f>
        <v>0</v>
      </c>
      <c r="D27" s="477">
        <f>IF(AND(B26=0,B27=0),0,1)*0+IF(AND(B26&gt;C26,B27&gt;C27),1,0)*2+IF(AND(B26&lt;C26,B27&lt;C27),1,0)*IF(AND(B26=0,B27=0),0,1)+IF(D26&gt;E26,1,0)*2+IF(D26&lt;E26,1,0)*1</f>
        <v>0</v>
      </c>
      <c r="E27" s="477"/>
      <c r="F27" s="207">
        <f>W11</f>
        <v>0</v>
      </c>
      <c r="G27" s="208">
        <f>V11</f>
        <v>0</v>
      </c>
      <c r="H27" s="477">
        <f>IF(AND(F26=0,F27=0),0,1)*0+IF(AND(F26&gt;G26,F27&gt;G27),1,0)*2+IF(AND(F26&lt;G26,F27&lt;G27),1,0)*IF(AND(F26=0,F27=0),0,1)+IF(H26&gt;I26,1,0)*2+IF(H26&lt;I26,1,0)*1</f>
        <v>0</v>
      </c>
      <c r="I27" s="477"/>
      <c r="J27" s="206">
        <f>W15</f>
        <v>0</v>
      </c>
      <c r="K27" s="207">
        <f>V15</f>
        <v>0</v>
      </c>
      <c r="L27" s="477">
        <f>IF(AND(J26=0,J27=0),0,1)*0+IF(AND(J26&gt;K26,J27&gt;K27),1,0)*2+IF(AND(J26&lt;K26,J27&lt;K27),1,0)*IF(AND(J26=0,J27=0),0,1)+IF(L26&gt;M26,1,0)*2+IF(L26&lt;M26,1,0)*1</f>
        <v>0</v>
      </c>
      <c r="M27" s="477"/>
      <c r="N27" s="206">
        <f>W19</f>
        <v>0</v>
      </c>
      <c r="O27" s="207">
        <f>V19</f>
        <v>0</v>
      </c>
      <c r="P27" s="477">
        <f>IF(AND(N26=0,N27=0),0,1)*0+IF(AND(N26&gt;O26,N27&gt;O27),1,0)*2+IF(AND(N26&lt;O26,N27&lt;O27),1,0)*IF(AND(N26=0,N27=0),0,1)+IF(P26&gt;Q26,1,0)*2+IF(P26&lt;Q26,1,0)*1</f>
        <v>0</v>
      </c>
      <c r="Q27" s="477"/>
      <c r="R27" s="209">
        <f>W23</f>
        <v>0</v>
      </c>
      <c r="S27" s="210">
        <f>V23</f>
        <v>0</v>
      </c>
      <c r="T27" s="477">
        <f>IF(AND(R26=0,R27=0),0,1)*0+IF(AND(R26&gt;S26,R27&gt;S27),1,0)*2+IF(AND(R26&lt;S26,R27&lt;S27),1,0)*IF(AND(R26=0,R27=0),0,1)+IF(T26&gt;U26,1,0)*2+IF(T26&lt;U26,1,0)*1</f>
        <v>0</v>
      </c>
      <c r="U27" s="477"/>
      <c r="V27" s="475"/>
      <c r="W27" s="475"/>
      <c r="X27" s="475"/>
      <c r="Y27" s="475"/>
      <c r="Z27" s="479"/>
      <c r="AA27" s="476"/>
      <c r="AB27" s="480"/>
      <c r="AC27" s="481"/>
      <c r="AD27" s="480"/>
      <c r="AE27" s="481"/>
      <c r="AF27" s="482"/>
      <c r="AG27" s="132"/>
      <c r="AH27" s="483"/>
      <c r="AI27" s="484"/>
      <c r="AJ27" s="484"/>
      <c r="AK27" s="478"/>
    </row>
    <row r="28" spans="1:37" ht="15.75" thickTop="1" x14ac:dyDescent="0.25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</row>
    <row r="29" spans="1:37" x14ac:dyDescent="0.25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</row>
    <row r="30" spans="1:37" x14ac:dyDescent="0.25">
      <c r="A30" s="132" t="s">
        <v>208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</row>
  </sheetData>
  <mergeCells count="166">
    <mergeCell ref="A1:AF1"/>
    <mergeCell ref="B3:E3"/>
    <mergeCell ref="F3:I3"/>
    <mergeCell ref="J3:M3"/>
    <mergeCell ref="N3:Q3"/>
    <mergeCell ref="R3:U3"/>
    <mergeCell ref="V3:Y3"/>
    <mergeCell ref="Z3:AA3"/>
    <mergeCell ref="AB3:AC3"/>
    <mergeCell ref="AD3:AE3"/>
    <mergeCell ref="A4:A7"/>
    <mergeCell ref="B4:E7"/>
    <mergeCell ref="Z4:Z5"/>
    <mergeCell ref="AA4:AA7"/>
    <mergeCell ref="AB4:AB5"/>
    <mergeCell ref="AC4:AC5"/>
    <mergeCell ref="L7:M7"/>
    <mergeCell ref="P7:Q7"/>
    <mergeCell ref="T7:U7"/>
    <mergeCell ref="X7:Y7"/>
    <mergeCell ref="AK4:AK7"/>
    <mergeCell ref="H5:I5"/>
    <mergeCell ref="L5:M5"/>
    <mergeCell ref="P5:Q5"/>
    <mergeCell ref="T5:U5"/>
    <mergeCell ref="X5:Y5"/>
    <mergeCell ref="Z6:Z7"/>
    <mergeCell ref="AB6:AB7"/>
    <mergeCell ref="AC6:AC7"/>
    <mergeCell ref="H7:I7"/>
    <mergeCell ref="AD4:AD7"/>
    <mergeCell ref="AE4:AE7"/>
    <mergeCell ref="AF4:AF7"/>
    <mergeCell ref="AH4:AH7"/>
    <mergeCell ref="AI4:AI7"/>
    <mergeCell ref="AJ4:AJ7"/>
    <mergeCell ref="A8:A11"/>
    <mergeCell ref="F8:I11"/>
    <mergeCell ref="Z8:Z9"/>
    <mergeCell ref="AA8:AA11"/>
    <mergeCell ref="AB8:AB9"/>
    <mergeCell ref="AC8:AC9"/>
    <mergeCell ref="L11:M11"/>
    <mergeCell ref="P11:Q11"/>
    <mergeCell ref="T11:U11"/>
    <mergeCell ref="X11:Y11"/>
    <mergeCell ref="AK8:AK11"/>
    <mergeCell ref="D9:E9"/>
    <mergeCell ref="L9:M9"/>
    <mergeCell ref="P9:Q9"/>
    <mergeCell ref="T9:U9"/>
    <mergeCell ref="X9:Y9"/>
    <mergeCell ref="Z10:Z11"/>
    <mergeCell ref="AB10:AB11"/>
    <mergeCell ref="AC10:AC11"/>
    <mergeCell ref="D11:E11"/>
    <mergeCell ref="AD8:AD11"/>
    <mergeCell ref="AE8:AE11"/>
    <mergeCell ref="AF8:AF11"/>
    <mergeCell ref="AH8:AH11"/>
    <mergeCell ref="AI8:AI11"/>
    <mergeCell ref="AJ8:AJ11"/>
    <mergeCell ref="A12:A15"/>
    <mergeCell ref="J12:M15"/>
    <mergeCell ref="Z12:Z13"/>
    <mergeCell ref="AA12:AA15"/>
    <mergeCell ref="AB12:AB13"/>
    <mergeCell ref="AC12:AC13"/>
    <mergeCell ref="H15:I15"/>
    <mergeCell ref="P15:Q15"/>
    <mergeCell ref="T15:U15"/>
    <mergeCell ref="X15:Y15"/>
    <mergeCell ref="AK12:AK15"/>
    <mergeCell ref="D13:E13"/>
    <mergeCell ref="H13:I13"/>
    <mergeCell ref="P13:Q13"/>
    <mergeCell ref="T13:U13"/>
    <mergeCell ref="X13:Y13"/>
    <mergeCell ref="Z14:Z15"/>
    <mergeCell ref="AB14:AB15"/>
    <mergeCell ref="AC14:AC15"/>
    <mergeCell ref="D15:E15"/>
    <mergeCell ref="AD12:AD15"/>
    <mergeCell ref="AE12:AE15"/>
    <mergeCell ref="AF12:AF15"/>
    <mergeCell ref="AH12:AH15"/>
    <mergeCell ref="AI12:AI15"/>
    <mergeCell ref="AJ12:AJ15"/>
    <mergeCell ref="A16:A19"/>
    <mergeCell ref="N16:Q19"/>
    <mergeCell ref="Z16:Z17"/>
    <mergeCell ref="AA16:AA19"/>
    <mergeCell ref="AB16:AB17"/>
    <mergeCell ref="AC16:AC17"/>
    <mergeCell ref="H19:I19"/>
    <mergeCell ref="L19:M19"/>
    <mergeCell ref="T19:U19"/>
    <mergeCell ref="X19:Y19"/>
    <mergeCell ref="AK16:AK19"/>
    <mergeCell ref="D17:E17"/>
    <mergeCell ref="H17:I17"/>
    <mergeCell ref="L17:M17"/>
    <mergeCell ref="T17:U17"/>
    <mergeCell ref="X17:Y17"/>
    <mergeCell ref="Z18:Z19"/>
    <mergeCell ref="AB18:AB19"/>
    <mergeCell ref="AC18:AC19"/>
    <mergeCell ref="D19:E19"/>
    <mergeCell ref="AD16:AD19"/>
    <mergeCell ref="AE16:AE19"/>
    <mergeCell ref="AF16:AF19"/>
    <mergeCell ref="AH16:AH19"/>
    <mergeCell ref="AI16:AI19"/>
    <mergeCell ref="AJ16:AJ19"/>
    <mergeCell ref="A20:A23"/>
    <mergeCell ref="R20:U23"/>
    <mergeCell ref="Z20:Z21"/>
    <mergeCell ref="AA20:AA23"/>
    <mergeCell ref="AB20:AB21"/>
    <mergeCell ref="AC20:AC21"/>
    <mergeCell ref="H23:I23"/>
    <mergeCell ref="L23:M23"/>
    <mergeCell ref="P23:Q23"/>
    <mergeCell ref="X23:Y23"/>
    <mergeCell ref="AK20:AK23"/>
    <mergeCell ref="D21:E21"/>
    <mergeCell ref="H21:I21"/>
    <mergeCell ref="L21:M21"/>
    <mergeCell ref="P21:Q21"/>
    <mergeCell ref="X21:Y21"/>
    <mergeCell ref="Z22:Z23"/>
    <mergeCell ref="AB22:AB23"/>
    <mergeCell ref="AC22:AC23"/>
    <mergeCell ref="D23:E23"/>
    <mergeCell ref="AD20:AD23"/>
    <mergeCell ref="AE20:AE23"/>
    <mergeCell ref="AF20:AF23"/>
    <mergeCell ref="AH20:AH23"/>
    <mergeCell ref="AI20:AI23"/>
    <mergeCell ref="AJ20:AJ23"/>
    <mergeCell ref="A24:A27"/>
    <mergeCell ref="V24:Y27"/>
    <mergeCell ref="Z24:Z25"/>
    <mergeCell ref="AA24:AA27"/>
    <mergeCell ref="AB24:AB25"/>
    <mergeCell ref="AC24:AC25"/>
    <mergeCell ref="H27:I27"/>
    <mergeCell ref="L27:M27"/>
    <mergeCell ref="P27:Q27"/>
    <mergeCell ref="T27:U27"/>
    <mergeCell ref="AK24:AK27"/>
    <mergeCell ref="D25:E25"/>
    <mergeCell ref="H25:I25"/>
    <mergeCell ref="L25:M25"/>
    <mergeCell ref="P25:Q25"/>
    <mergeCell ref="T25:U25"/>
    <mergeCell ref="Z26:Z27"/>
    <mergeCell ref="AB26:AB27"/>
    <mergeCell ref="AC26:AC27"/>
    <mergeCell ref="D27:E27"/>
    <mergeCell ref="AD24:AD27"/>
    <mergeCell ref="AE24:AE27"/>
    <mergeCell ref="AF24:AF27"/>
    <mergeCell ref="AH24:AH27"/>
    <mergeCell ref="AI24:AI27"/>
    <mergeCell ref="AJ24:AJ2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showZeros="0" workbookViewId="0">
      <selection activeCell="U14" sqref="U14"/>
    </sheetView>
  </sheetViews>
  <sheetFormatPr defaultRowHeight="15" x14ac:dyDescent="0.25"/>
  <cols>
    <col min="1" max="1" width="25.28515625" customWidth="1"/>
    <col min="2" max="2" width="4" customWidth="1"/>
    <col min="3" max="4" width="4.140625" customWidth="1"/>
    <col min="5" max="5" width="3.85546875" customWidth="1"/>
    <col min="6" max="8" width="4.140625" customWidth="1"/>
    <col min="9" max="9" width="4" customWidth="1"/>
    <col min="10" max="10" width="4.140625" customWidth="1"/>
    <col min="11" max="12" width="4.28515625" customWidth="1"/>
    <col min="13" max="13" width="4" customWidth="1"/>
    <col min="14" max="14" width="4.42578125" customWidth="1"/>
    <col min="15" max="15" width="3.85546875" customWidth="1"/>
    <col min="16" max="16" width="4.28515625" customWidth="1"/>
    <col min="17" max="17" width="4.140625" customWidth="1"/>
    <col min="18" max="18" width="7.5703125" customWidth="1"/>
    <col min="19" max="19" width="4.42578125" customWidth="1"/>
    <col min="20" max="20" width="4.7109375" customWidth="1"/>
    <col min="21" max="21" width="8.28515625" customWidth="1"/>
    <col min="22" max="22" width="12.28515625" customWidth="1"/>
    <col min="24" max="24" width="9.5703125" customWidth="1"/>
  </cols>
  <sheetData>
    <row r="1" spans="1:26" ht="39" customHeight="1" x14ac:dyDescent="0.25">
      <c r="A1" s="372" t="s">
        <v>45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</row>
    <row r="2" spans="1:26" ht="15.75" thickBot="1" x14ac:dyDescent="0.3"/>
    <row r="3" spans="1:26" ht="43.5" customHeight="1" thickTop="1" thickBot="1" x14ac:dyDescent="0.3">
      <c r="A3" s="1" t="s">
        <v>0</v>
      </c>
      <c r="B3" s="373">
        <v>1</v>
      </c>
      <c r="C3" s="374"/>
      <c r="D3" s="374"/>
      <c r="E3" s="375"/>
      <c r="F3" s="373">
        <v>2</v>
      </c>
      <c r="G3" s="374"/>
      <c r="H3" s="374"/>
      <c r="I3" s="375"/>
      <c r="J3" s="373">
        <v>3</v>
      </c>
      <c r="K3" s="374"/>
      <c r="L3" s="374"/>
      <c r="M3" s="375"/>
      <c r="N3" s="373">
        <v>4</v>
      </c>
      <c r="O3" s="374"/>
      <c r="P3" s="374"/>
      <c r="Q3" s="375"/>
      <c r="R3" s="126" t="s">
        <v>12</v>
      </c>
      <c r="S3" s="376" t="s">
        <v>13</v>
      </c>
      <c r="T3" s="377"/>
      <c r="U3" s="2" t="s">
        <v>4</v>
      </c>
      <c r="W3" s="43" t="s">
        <v>6</v>
      </c>
      <c r="X3" s="44" t="s">
        <v>7</v>
      </c>
      <c r="Y3" s="44" t="s">
        <v>8</v>
      </c>
      <c r="Z3" s="45" t="s">
        <v>9</v>
      </c>
    </row>
    <row r="4" spans="1:26" ht="16.5" thickTop="1" thickBot="1" x14ac:dyDescent="0.3">
      <c r="A4" s="336" t="s">
        <v>77</v>
      </c>
      <c r="B4" s="365"/>
      <c r="C4" s="366"/>
      <c r="D4" s="366"/>
      <c r="E4" s="367"/>
      <c r="F4" s="29">
        <v>15</v>
      </c>
      <c r="G4" s="30">
        <v>9</v>
      </c>
      <c r="H4" s="31">
        <v>11</v>
      </c>
      <c r="I4" s="40">
        <v>7</v>
      </c>
      <c r="J4" s="29">
        <v>15</v>
      </c>
      <c r="K4" s="32">
        <v>10</v>
      </c>
      <c r="L4" s="31"/>
      <c r="M4" s="41"/>
      <c r="N4" s="29">
        <v>12</v>
      </c>
      <c r="O4" s="32">
        <v>15</v>
      </c>
      <c r="P4" s="31">
        <v>8</v>
      </c>
      <c r="Q4" s="41">
        <v>11</v>
      </c>
      <c r="R4" s="359">
        <f>P5+L5+H5</f>
        <v>5</v>
      </c>
      <c r="S4" s="344">
        <f>J4+J5+L4+N4+N5+P4+H4+F4+F5</f>
        <v>104</v>
      </c>
      <c r="T4" s="361">
        <f>K5+K4+M4+O5+O4+Q4+I4+G4+G5</f>
        <v>89</v>
      </c>
      <c r="U4" s="363" t="s">
        <v>217</v>
      </c>
      <c r="W4" s="346">
        <f>IF(F4&gt;G4,1,0)+IF(F5&gt;G5,1,0)+IF(H4&gt;I4,1,0)+IF(J4&gt;K4,1,0)+IF(J5&gt;K5,1,0)+IF(L4&gt;M4,1,0)+IF(N4&gt;O4,1,0)+IF(N5&gt;O5,1,0)+IF(P4&gt;Q4,1,0)</f>
        <v>5</v>
      </c>
      <c r="X4" s="332">
        <f>IF(F4&lt;G4,1,0)+IF(F5&lt;G5,1,0)+IF(H4&lt;I4,1,0)+IF(J4&lt;K4,1,0)+IF(J5&lt;K5,1,0)+IF(L4&lt;M4,1,0)+IF(N4&lt;O4,1,0)+IF(N5&lt;O5,1,0)+IF(P4&lt;Q4,1,0)</f>
        <v>3</v>
      </c>
      <c r="Y4" s="332">
        <f>W4/X4</f>
        <v>1.6666666666666667</v>
      </c>
      <c r="Z4" s="333">
        <f>S4/T4</f>
        <v>1.1685393258426966</v>
      </c>
    </row>
    <row r="5" spans="1:26" ht="15.75" thickBot="1" x14ac:dyDescent="0.3">
      <c r="A5" s="352"/>
      <c r="B5" s="368"/>
      <c r="C5" s="369"/>
      <c r="D5" s="369"/>
      <c r="E5" s="370"/>
      <c r="F5" s="33">
        <v>13</v>
      </c>
      <c r="G5" s="34">
        <v>15</v>
      </c>
      <c r="H5" s="334">
        <f>IF(AND(F4=0,F5=0),0,1)*0+IF(AND(F4&gt;G4,F5&gt;G5),1,0)*2+IF(AND(F4&lt;G4,F5&lt;G5),1,0)*IF(AND(F4=0,F5=0),0,1)+IF(H4&gt;I4,1,0)*2+IF(H4&lt;I4,1,0)*1</f>
        <v>2</v>
      </c>
      <c r="I5" s="335"/>
      <c r="J5" s="33">
        <v>15</v>
      </c>
      <c r="K5" s="34">
        <v>12</v>
      </c>
      <c r="L5" s="334">
        <f>IF(AND(J4=0,J5=0),0,1)*0+IF(AND(J4&gt;K4,J5&gt;K5),1,0)*2+IF(AND(J4&lt;K4,J5&lt;K5),1,0)*IF(AND(J4=0,J5=0),0,1)+IF(L4&gt;M4,1,0)*2+IF(L4&lt;M4,1,0)*1</f>
        <v>2</v>
      </c>
      <c r="M5" s="335"/>
      <c r="N5" s="33">
        <v>15</v>
      </c>
      <c r="O5" s="34">
        <v>10</v>
      </c>
      <c r="P5" s="334">
        <f>IF(AND(N4=0,N5=0),0,1)*0+IF(AND(N4&gt;O4,N5&gt;O5),1,0)*2+IF(AND(N4&lt;O4,N5&lt;O5),1,0)*IF(AND(N4=0,N5=0),0,1)+IF(P4&gt;Q4,1,0)*2+IF(P4&lt;Q4,1,0)*1</f>
        <v>1</v>
      </c>
      <c r="Q5" s="335"/>
      <c r="R5" s="360"/>
      <c r="S5" s="356"/>
      <c r="T5" s="362"/>
      <c r="U5" s="364"/>
      <c r="W5" s="357"/>
      <c r="X5" s="332"/>
      <c r="Y5" s="332"/>
      <c r="Z5" s="333"/>
    </row>
    <row r="6" spans="1:26" ht="16.5" thickTop="1" thickBot="1" x14ac:dyDescent="0.3">
      <c r="A6" s="336" t="s">
        <v>114</v>
      </c>
      <c r="B6" s="3">
        <f>G4</f>
        <v>9</v>
      </c>
      <c r="C6" s="4">
        <f>F4</f>
        <v>15</v>
      </c>
      <c r="D6" s="5">
        <f>I4</f>
        <v>7</v>
      </c>
      <c r="E6" s="6">
        <f>H4</f>
        <v>11</v>
      </c>
      <c r="F6" s="338"/>
      <c r="G6" s="339"/>
      <c r="H6" s="339"/>
      <c r="I6" s="340"/>
      <c r="J6" s="7">
        <v>13</v>
      </c>
      <c r="K6" s="8">
        <v>15</v>
      </c>
      <c r="L6" s="9">
        <v>11</v>
      </c>
      <c r="M6" s="127">
        <v>7</v>
      </c>
      <c r="N6" s="10">
        <v>12</v>
      </c>
      <c r="O6" s="8">
        <v>15</v>
      </c>
      <c r="P6" s="128"/>
      <c r="Q6" s="127"/>
      <c r="R6" s="359">
        <f>P7+L7+D7</f>
        <v>4</v>
      </c>
      <c r="S6" s="344">
        <f>J6+J7+L6+N6+N7+P6+D6+B6+B7</f>
        <v>92</v>
      </c>
      <c r="T6" s="361">
        <f>K7+K6+M6+O7+O6+Q6+E6+C6+C7</f>
        <v>106</v>
      </c>
      <c r="U6" s="363" t="s">
        <v>220</v>
      </c>
      <c r="W6" s="346">
        <f>IF(B6&gt;C6,1,0)+IF(B7&gt;C7,1,0)+IF(D6&gt;E6,1,0)+IF(J6&gt;K6,1,0)+IF(J7&gt;K7,1,0)+IF(L6&gt;M6,1,0)+IF(N6&gt;O6,1,0)+IF(N7&gt;O7,1,0)+IF(P6&gt;Q6,1,0)</f>
        <v>3</v>
      </c>
      <c r="X6" s="332">
        <f>IF(B6&lt;C6,1,0)+IF(B7&lt;C7,1,0)+IF(D6&lt;E6,1,0)+IF(J6&lt;K6,1,0)+IF(J7&lt;K7,1,0)+IF(L6&lt;M6,1,0)+IF(N6&lt;O6,1,0)+IF(N7&lt;O7,1,0)+IF(P6&lt;Q6,1,0)</f>
        <v>5</v>
      </c>
      <c r="Y6" s="332">
        <f t="shared" ref="Y6" si="0">W6/X6</f>
        <v>0.6</v>
      </c>
      <c r="Z6" s="333">
        <f t="shared" ref="Z6" si="1">S6/T6</f>
        <v>0.86792452830188682</v>
      </c>
    </row>
    <row r="7" spans="1:26" ht="15.75" thickBot="1" x14ac:dyDescent="0.3">
      <c r="A7" s="352"/>
      <c r="B7" s="11">
        <f>G5</f>
        <v>15</v>
      </c>
      <c r="C7" s="12">
        <f>F5</f>
        <v>13</v>
      </c>
      <c r="D7" s="334">
        <f>IF(AND(B6=0,B7=0),0,1)*0+IF(AND(B6&gt;C6,B7&gt;C7),1,0)*2+IF(AND(B6&lt;C6,B7&lt;C7),1,0)*IF(AND(B6=0,B7=0),0,1)+IF(D6&gt;E6,1,0)*2+IF(D6&lt;E6,1,0)*1</f>
        <v>1</v>
      </c>
      <c r="E7" s="335"/>
      <c r="F7" s="353"/>
      <c r="G7" s="354"/>
      <c r="H7" s="354"/>
      <c r="I7" s="355"/>
      <c r="J7" s="13">
        <v>17</v>
      </c>
      <c r="K7" s="14">
        <v>15</v>
      </c>
      <c r="L7" s="334">
        <f>IF(AND(J6=0,J7=0),0,1)*0+IF(AND(J6&gt;K6,J7&gt;K7),1,0)*2+IF(AND(J6&lt;K6,J7&lt;K7),1,0)*IF(AND(J6=0,J7=0),0,1)+IF(L6&gt;M6,1,0)*2+IF(L6&lt;M6,1,0)*1</f>
        <v>2</v>
      </c>
      <c r="M7" s="335"/>
      <c r="N7" s="13">
        <v>8</v>
      </c>
      <c r="O7" s="14">
        <v>15</v>
      </c>
      <c r="P7" s="334">
        <f>IF(AND(N6=0,N7=0),0,1)*0+IF(AND(N6&gt;O6,N7&gt;O7),1,0)*2+IF(AND(N6&lt;O6,N7&lt;O7),1,0)*IF(AND(N6=0,N7=0),0,1)+IF(P6&gt;Q6,1,0)*2+IF(P6&lt;Q6,1,0)*1</f>
        <v>1</v>
      </c>
      <c r="Q7" s="335"/>
      <c r="R7" s="360"/>
      <c r="S7" s="356"/>
      <c r="T7" s="362"/>
      <c r="U7" s="364"/>
      <c r="W7" s="357"/>
      <c r="X7" s="332"/>
      <c r="Y7" s="332"/>
      <c r="Z7" s="333"/>
    </row>
    <row r="8" spans="1:26" ht="16.5" thickTop="1" thickBot="1" x14ac:dyDescent="0.3">
      <c r="A8" s="336" t="s">
        <v>78</v>
      </c>
      <c r="B8" s="7">
        <f>K4</f>
        <v>10</v>
      </c>
      <c r="C8" s="15">
        <f>J4</f>
        <v>15</v>
      </c>
      <c r="D8" s="16">
        <f>M4</f>
        <v>0</v>
      </c>
      <c r="E8" s="129">
        <f>L4</f>
        <v>0</v>
      </c>
      <c r="F8" s="17">
        <f>K6</f>
        <v>15</v>
      </c>
      <c r="G8" s="18">
        <f>J6</f>
        <v>13</v>
      </c>
      <c r="H8" s="19">
        <f>M6</f>
        <v>7</v>
      </c>
      <c r="I8" s="130">
        <f>L6</f>
        <v>11</v>
      </c>
      <c r="J8" s="338"/>
      <c r="K8" s="339"/>
      <c r="L8" s="339"/>
      <c r="M8" s="340"/>
      <c r="N8" s="10">
        <v>15</v>
      </c>
      <c r="O8" s="8">
        <v>5</v>
      </c>
      <c r="P8" s="9"/>
      <c r="Q8" s="127"/>
      <c r="R8" s="359">
        <f>P9+H9+D9</f>
        <v>4</v>
      </c>
      <c r="S8" s="344">
        <f>H8+F8+F9+D8+B8+B9+N8+N9+P8</f>
        <v>89</v>
      </c>
      <c r="T8" s="361">
        <f>I8+G8+G9+E8+C8+C9+O9+O8+Q8</f>
        <v>89</v>
      </c>
      <c r="U8" s="363" t="s">
        <v>219</v>
      </c>
      <c r="W8" s="346">
        <f>IF(B8&gt;C8,1,0)+IF(B9&gt;C9,1,0)+IF(D8&gt;E8,1,0)+IF(F8&gt;G8,1,0)+IF(F9&gt;G9,1,0)+IF(H8&gt;I8,1,0)+IF(N8&gt;O8,1,0)+IF(N9&gt;O9,1,0)+IF(P8&gt;Q8,1,0)</f>
        <v>3</v>
      </c>
      <c r="X8" s="332">
        <f>IF(B8&lt;C8,1,0)+IF(B9&lt;C9,1,0)+IF(D8&lt;E8,1,0)+IF(F8&lt;G8,1,0)+IF(F9&lt;G9,1,0)+IF(H8&lt;I8,1,0)+IF(N8&lt;O8,1,0)+IF(N9&lt;O9,1,0)+IF(P8&lt;Q8,1,0)</f>
        <v>4</v>
      </c>
      <c r="Y8" s="332">
        <f t="shared" ref="Y8" si="2">W8/X8</f>
        <v>0.75</v>
      </c>
      <c r="Z8" s="333">
        <f t="shared" ref="Z8" si="3">S8/T8</f>
        <v>1</v>
      </c>
    </row>
    <row r="9" spans="1:26" ht="15.75" thickBot="1" x14ac:dyDescent="0.3">
      <c r="A9" s="352"/>
      <c r="B9" s="20">
        <f>K5</f>
        <v>12</v>
      </c>
      <c r="C9" s="21">
        <f>J5</f>
        <v>15</v>
      </c>
      <c r="D9" s="334">
        <f>IF(AND(B8=0,B9=0),0,1)*0+IF(AND(B8&gt;C8,B9&gt;C9),1,0)*2+IF(AND(B8&lt;C8,B9&lt;C9),1,0)*IF(AND(B8=0,B9=0),0,1)+IF(D8&gt;E8,1,0)*2+IF(D8&lt;E8,1,0)*1</f>
        <v>1</v>
      </c>
      <c r="E9" s="335"/>
      <c r="F9" s="22">
        <f>K7</f>
        <v>15</v>
      </c>
      <c r="G9" s="23">
        <f>J7</f>
        <v>17</v>
      </c>
      <c r="H9" s="334">
        <f>IF(AND(F8=0,F9=0),0,1)*0+IF(AND(F8&gt;G8,F9&gt;G9),1,0)*2+IF(AND(F8&lt;G8,F9&lt;G9),1,0)*IF(AND(F8=0,F9=0),0,1)+IF(H8&gt;I8,1,0)*2+IF(H8&lt;I8,1,0)*1</f>
        <v>1</v>
      </c>
      <c r="I9" s="335"/>
      <c r="J9" s="353"/>
      <c r="K9" s="354"/>
      <c r="L9" s="354"/>
      <c r="M9" s="355"/>
      <c r="N9" s="13">
        <v>15</v>
      </c>
      <c r="O9" s="14">
        <v>13</v>
      </c>
      <c r="P9" s="334">
        <f>IF(AND(N8=0,N9=0),0,1)*0+IF(AND(N8&gt;O8,N9&gt;O9),1,0)*2+IF(AND(N8&lt;O8,N9&lt;O9),1,0)*IF(AND(N8=0,N9=0),0,1)+IF(P8&gt;Q8,1,0)*2+IF(P8&lt;Q8,1,0)*1</f>
        <v>2</v>
      </c>
      <c r="Q9" s="335"/>
      <c r="R9" s="360"/>
      <c r="S9" s="356"/>
      <c r="T9" s="362"/>
      <c r="U9" s="364"/>
      <c r="W9" s="357"/>
      <c r="X9" s="332"/>
      <c r="Y9" s="332"/>
      <c r="Z9" s="333"/>
    </row>
    <row r="10" spans="1:26" ht="16.5" thickTop="1" thickBot="1" x14ac:dyDescent="0.3">
      <c r="A10" s="336" t="s">
        <v>79</v>
      </c>
      <c r="B10" s="7">
        <f>O4</f>
        <v>15</v>
      </c>
      <c r="C10" s="15">
        <f>N4</f>
        <v>12</v>
      </c>
      <c r="D10" s="16">
        <f>Q4</f>
        <v>11</v>
      </c>
      <c r="E10" s="129">
        <f>P4</f>
        <v>8</v>
      </c>
      <c r="F10" s="17">
        <f>O6</f>
        <v>15</v>
      </c>
      <c r="G10" s="18">
        <f>N6</f>
        <v>12</v>
      </c>
      <c r="H10" s="19">
        <f>Q6</f>
        <v>0</v>
      </c>
      <c r="I10" s="130">
        <f>P6</f>
        <v>0</v>
      </c>
      <c r="J10" s="10">
        <f>O8</f>
        <v>5</v>
      </c>
      <c r="K10" s="8">
        <f>N8</f>
        <v>15</v>
      </c>
      <c r="L10" s="9">
        <f>Q8</f>
        <v>0</v>
      </c>
      <c r="M10" s="127">
        <f>P8</f>
        <v>0</v>
      </c>
      <c r="N10" s="338"/>
      <c r="O10" s="339"/>
      <c r="P10" s="339"/>
      <c r="Q10" s="340"/>
      <c r="R10" s="359">
        <f>H11+D11+L11</f>
        <v>5</v>
      </c>
      <c r="S10" s="344">
        <f>J10+J11+L10+B10+B11+D10+F10+F11+H10</f>
        <v>84</v>
      </c>
      <c r="T10" s="361">
        <f>K11+K10+M10+C11+C10+E10+I10+G10+G11</f>
        <v>85</v>
      </c>
      <c r="U10" s="363" t="s">
        <v>218</v>
      </c>
      <c r="W10" s="346">
        <f>IF(B10&gt;C10,1,0)+IF(B11&gt;C11,1,0)+IF(D10&gt;E10,1,0)+IF(F10&gt;G10,1,0)+IF(F11&gt;G11,1,0)+IF(H10&gt;I10,1,0)+IF(J10&gt;K10,1,0)+IF(J11&gt;K11,1,0)+IF(L10&gt;M10,1,0)</f>
        <v>4</v>
      </c>
      <c r="X10" s="332">
        <f>IF(B10&lt;C10,1,0)+IF(B11&lt;C11,1,0)+IF(D10&lt;E10,1,0)+IF(F10&lt;G10,1,0)+IF(F11&lt;G11,1,0)+IF(H10&lt;I10,1,0)+IF(J10&lt;K10,1,0)+IF(J11&lt;K11,1,0)+IF(L10&lt;M10,1,0)</f>
        <v>3</v>
      </c>
      <c r="Y10" s="332">
        <f t="shared" ref="Y10" si="4">W10/X10</f>
        <v>1.3333333333333333</v>
      </c>
      <c r="Z10" s="333">
        <f t="shared" ref="Z10" si="5">S10/T10</f>
        <v>0.9882352941176471</v>
      </c>
    </row>
    <row r="11" spans="1:26" ht="15.75" thickBot="1" x14ac:dyDescent="0.3">
      <c r="A11" s="337"/>
      <c r="B11" s="24">
        <f>O5</f>
        <v>10</v>
      </c>
      <c r="C11" s="25">
        <f>N5</f>
        <v>15</v>
      </c>
      <c r="D11" s="350">
        <f>IF(AND(B10=0,B11=0),0,1)*0+IF(AND(B10&gt;C10,B11&gt;C11),1,0)*2+IF(AND(B10&lt;C10,B11&lt;C11),1,0)*IF(AND(B10=0,B11=0),0,1)+IF(D10&gt;E10,1,0)*2+IF(D10&lt;E10,1,0)*1</f>
        <v>2</v>
      </c>
      <c r="E11" s="351"/>
      <c r="F11" s="26">
        <f>O7</f>
        <v>15</v>
      </c>
      <c r="G11" s="27">
        <f>N7</f>
        <v>8</v>
      </c>
      <c r="H11" s="350">
        <f>IF(AND(F10=0,F11=0),0,1)*0+IF(AND(F10&gt;G10,F11&gt;G11),1,0)*2+IF(AND(F10&lt;G10,F11&lt;G11),1,0)*IF(AND(F10=0,F11=0),0,1)+IF(H10&gt;I10,1,0)*2+IF(H10&lt;I10,1,0)*1</f>
        <v>2</v>
      </c>
      <c r="I11" s="351"/>
      <c r="J11" s="28">
        <f>O9</f>
        <v>13</v>
      </c>
      <c r="K11" s="26">
        <f>N9</f>
        <v>15</v>
      </c>
      <c r="L11" s="350">
        <f>IF(AND(J10=0,J11=0),0,1)*0+IF(AND(J10&gt;K10,J11&gt;K11),1,0)*2+IF(AND(J10&lt;K10,J11&lt;K11),1,0)*IF(AND(J10=0,J11=0),0,1)+IF(L10&gt;M10,1,0)*2+IF(L10&lt;M10,1,0)*1</f>
        <v>1</v>
      </c>
      <c r="M11" s="351"/>
      <c r="N11" s="341"/>
      <c r="O11" s="342"/>
      <c r="P11" s="342"/>
      <c r="Q11" s="343"/>
      <c r="R11" s="378"/>
      <c r="S11" s="345"/>
      <c r="T11" s="379"/>
      <c r="U11" s="380"/>
      <c r="W11" s="347"/>
      <c r="X11" s="348"/>
      <c r="Y11" s="348"/>
      <c r="Z11" s="349"/>
    </row>
    <row r="12" spans="1:26" ht="15.75" thickTop="1" x14ac:dyDescent="0.25"/>
    <row r="14" spans="1:26" x14ac:dyDescent="0.25">
      <c r="A14" t="s">
        <v>5</v>
      </c>
    </row>
  </sheetData>
  <mergeCells count="58">
    <mergeCell ref="W10:W11"/>
    <mergeCell ref="X10:X11"/>
    <mergeCell ref="Y10:Y11"/>
    <mergeCell ref="Z10:Z11"/>
    <mergeCell ref="D11:E11"/>
    <mergeCell ref="H11:I11"/>
    <mergeCell ref="L11:M11"/>
    <mergeCell ref="U10:U11"/>
    <mergeCell ref="A10:A11"/>
    <mergeCell ref="N10:Q11"/>
    <mergeCell ref="R10:R11"/>
    <mergeCell ref="S10:S11"/>
    <mergeCell ref="T10:T11"/>
    <mergeCell ref="W8:W9"/>
    <mergeCell ref="X8:X9"/>
    <mergeCell ref="Y8:Y9"/>
    <mergeCell ref="Z8:Z9"/>
    <mergeCell ref="D9:E9"/>
    <mergeCell ref="H9:I9"/>
    <mergeCell ref="P9:Q9"/>
    <mergeCell ref="U8:U9"/>
    <mergeCell ref="A8:A9"/>
    <mergeCell ref="J8:M9"/>
    <mergeCell ref="R8:R9"/>
    <mergeCell ref="S8:S9"/>
    <mergeCell ref="T8:T9"/>
    <mergeCell ref="W6:W7"/>
    <mergeCell ref="X6:X7"/>
    <mergeCell ref="Y6:Y7"/>
    <mergeCell ref="Z6:Z7"/>
    <mergeCell ref="D7:E7"/>
    <mergeCell ref="L7:M7"/>
    <mergeCell ref="P7:Q7"/>
    <mergeCell ref="U6:U7"/>
    <mergeCell ref="A6:A7"/>
    <mergeCell ref="F6:I7"/>
    <mergeCell ref="R6:R7"/>
    <mergeCell ref="S6:S7"/>
    <mergeCell ref="T6:T7"/>
    <mergeCell ref="W4:W5"/>
    <mergeCell ref="X4:X5"/>
    <mergeCell ref="Y4:Y5"/>
    <mergeCell ref="Z4:Z5"/>
    <mergeCell ref="H5:I5"/>
    <mergeCell ref="L5:M5"/>
    <mergeCell ref="P5:Q5"/>
    <mergeCell ref="U4:U5"/>
    <mergeCell ref="A4:A5"/>
    <mergeCell ref="B4:E5"/>
    <mergeCell ref="R4:R5"/>
    <mergeCell ref="S4:S5"/>
    <mergeCell ref="T4:T5"/>
    <mergeCell ref="A1:X1"/>
    <mergeCell ref="B3:E3"/>
    <mergeCell ref="F3:I3"/>
    <mergeCell ref="J3:M3"/>
    <mergeCell ref="N3:Q3"/>
    <mergeCell ref="S3:T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showZeros="0" workbookViewId="0">
      <selection activeCell="Y14" sqref="Y14"/>
    </sheetView>
  </sheetViews>
  <sheetFormatPr defaultRowHeight="15" x14ac:dyDescent="0.25"/>
  <cols>
    <col min="1" max="1" width="23.140625" customWidth="1"/>
    <col min="2" max="4" width="4.140625" customWidth="1"/>
    <col min="5" max="5" width="4" customWidth="1"/>
    <col min="6" max="6" width="3.85546875" customWidth="1"/>
    <col min="7" max="7" width="4" customWidth="1"/>
    <col min="8" max="8" width="4.140625" customWidth="1"/>
    <col min="9" max="9" width="4" customWidth="1"/>
    <col min="10" max="11" width="4.140625" customWidth="1"/>
    <col min="12" max="14" width="4" customWidth="1"/>
    <col min="15" max="15" width="3.85546875" customWidth="1"/>
    <col min="16" max="17" width="3.7109375" customWidth="1"/>
    <col min="18" max="18" width="7.140625" customWidth="1"/>
    <col min="19" max="19" width="4.7109375" customWidth="1"/>
    <col min="20" max="20" width="4.5703125" customWidth="1"/>
    <col min="21" max="21" width="8.5703125" customWidth="1"/>
    <col min="22" max="22" width="15.5703125" customWidth="1"/>
    <col min="24" max="24" width="9.85546875" customWidth="1"/>
  </cols>
  <sheetData>
    <row r="1" spans="1:26" ht="42" customHeight="1" x14ac:dyDescent="0.25">
      <c r="A1" s="372" t="s">
        <v>46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</row>
    <row r="2" spans="1:26" ht="15.75" thickBot="1" x14ac:dyDescent="0.3"/>
    <row r="3" spans="1:26" ht="42.75" customHeight="1" thickTop="1" thickBot="1" x14ac:dyDescent="0.3">
      <c r="A3" s="1" t="s">
        <v>0</v>
      </c>
      <c r="B3" s="373">
        <v>1</v>
      </c>
      <c r="C3" s="374"/>
      <c r="D3" s="374"/>
      <c r="E3" s="375"/>
      <c r="F3" s="373">
        <v>2</v>
      </c>
      <c r="G3" s="374"/>
      <c r="H3" s="374"/>
      <c r="I3" s="375"/>
      <c r="J3" s="373">
        <v>3</v>
      </c>
      <c r="K3" s="374"/>
      <c r="L3" s="374"/>
      <c r="M3" s="375"/>
      <c r="N3" s="373">
        <v>4</v>
      </c>
      <c r="O3" s="374"/>
      <c r="P3" s="374"/>
      <c r="Q3" s="375"/>
      <c r="R3" s="126" t="s">
        <v>12</v>
      </c>
      <c r="S3" s="376" t="s">
        <v>13</v>
      </c>
      <c r="T3" s="377"/>
      <c r="U3" s="2" t="s">
        <v>4</v>
      </c>
      <c r="W3" s="43" t="s">
        <v>6</v>
      </c>
      <c r="X3" s="44" t="s">
        <v>7</v>
      </c>
      <c r="Y3" s="44" t="s">
        <v>8</v>
      </c>
      <c r="Z3" s="45" t="s">
        <v>9</v>
      </c>
    </row>
    <row r="4" spans="1:26" ht="16.5" thickTop="1" thickBot="1" x14ac:dyDescent="0.3">
      <c r="A4" s="336" t="s">
        <v>74</v>
      </c>
      <c r="B4" s="365"/>
      <c r="C4" s="366"/>
      <c r="D4" s="366"/>
      <c r="E4" s="367"/>
      <c r="F4" s="29">
        <v>9</v>
      </c>
      <c r="G4" s="30">
        <v>15</v>
      </c>
      <c r="H4" s="31"/>
      <c r="I4" s="40"/>
      <c r="J4" s="29">
        <v>13</v>
      </c>
      <c r="K4" s="32">
        <v>15</v>
      </c>
      <c r="L4" s="31"/>
      <c r="M4" s="41"/>
      <c r="N4" s="29"/>
      <c r="O4" s="32"/>
      <c r="P4" s="31"/>
      <c r="Q4" s="41"/>
      <c r="R4" s="359">
        <f>P5+L5+H5</f>
        <v>2</v>
      </c>
      <c r="S4" s="344">
        <f>J4+J5+L4+N4+N5+P4+H4+F4+F5</f>
        <v>42</v>
      </c>
      <c r="T4" s="361">
        <f>K5+K4+M4+O5+O4+Q4+I4+G4+G5</f>
        <v>60</v>
      </c>
      <c r="U4" s="363" t="s">
        <v>219</v>
      </c>
      <c r="W4" s="346">
        <f>IF(F4&gt;G4,1,0)+IF(F5&gt;G5,1,0)+IF(H4&gt;I4,1,0)+IF(J4&gt;K4,1,0)+IF(J5&gt;K5,1,0)+IF(L4&gt;M4,1,0)+IF(N4&gt;O4,1,0)+IF(N5&gt;O5,1,0)+IF(P4&gt;Q4,1,0)</f>
        <v>0</v>
      </c>
      <c r="X4" s="332">
        <f>IF(F4&lt;G4,1,0)+IF(F5&lt;G5,1,0)+IF(H4&lt;I4,1,0)+IF(J4&lt;K4,1,0)+IF(J5&lt;K5,1,0)+IF(L4&lt;M4,1,0)+IF(N4&lt;O4,1,0)+IF(N5&lt;O5,1,0)+IF(P4&lt;Q4,1,0)</f>
        <v>4</v>
      </c>
      <c r="Y4" s="332">
        <f>W4/X4</f>
        <v>0</v>
      </c>
      <c r="Z4" s="333">
        <f>S4/T4</f>
        <v>0.7</v>
      </c>
    </row>
    <row r="5" spans="1:26" ht="15.75" thickBot="1" x14ac:dyDescent="0.3">
      <c r="A5" s="352"/>
      <c r="B5" s="368"/>
      <c r="C5" s="369"/>
      <c r="D5" s="369"/>
      <c r="E5" s="370"/>
      <c r="F5" s="33">
        <v>10</v>
      </c>
      <c r="G5" s="34">
        <v>15</v>
      </c>
      <c r="H5" s="334">
        <f>IF(AND(F4=0,F5=0),0,1)*0+IF(AND(F4&gt;G4,F5&gt;G5),1,0)*2+IF(AND(F4&lt;G4,F5&lt;G5),1,0)*IF(AND(F4=0,F5=0),0,1)+IF(H4&gt;I4,1,0)*2+IF(H4&lt;I4,1,0)*1</f>
        <v>1</v>
      </c>
      <c r="I5" s="335"/>
      <c r="J5" s="33">
        <v>10</v>
      </c>
      <c r="K5" s="34">
        <v>15</v>
      </c>
      <c r="L5" s="334">
        <f>IF(AND(J4=0,J5=0),0,1)*0+IF(AND(J4&gt;K4,J5&gt;K5),1,0)*2+IF(AND(J4&lt;K4,J5&lt;K5),1,0)*IF(AND(J4=0,J5=0),0,1)+IF(L4&gt;M4,1,0)*2+IF(L4&lt;M4,1,0)*1</f>
        <v>1</v>
      </c>
      <c r="M5" s="335"/>
      <c r="N5" s="33"/>
      <c r="O5" s="34"/>
      <c r="P5" s="334">
        <f>IF(AND(N4=0,N5=0),0,1)*0+IF(AND(N4&gt;O4,N5&gt;O5),1,0)*2+IF(AND(N4&lt;O4,N5&lt;O5),1,0)*IF(AND(N4=0,N5=0),0,1)+IF(P4&gt;Q4,1,0)*2+IF(P4&lt;Q4,1,0)*1</f>
        <v>0</v>
      </c>
      <c r="Q5" s="335"/>
      <c r="R5" s="360"/>
      <c r="S5" s="356"/>
      <c r="T5" s="362"/>
      <c r="U5" s="364"/>
      <c r="W5" s="357"/>
      <c r="X5" s="332"/>
      <c r="Y5" s="332"/>
      <c r="Z5" s="333"/>
    </row>
    <row r="6" spans="1:26" ht="16.5" thickTop="1" thickBot="1" x14ac:dyDescent="0.3">
      <c r="A6" s="336" t="s">
        <v>75</v>
      </c>
      <c r="B6" s="3">
        <f>G4</f>
        <v>15</v>
      </c>
      <c r="C6" s="4">
        <f>F4</f>
        <v>9</v>
      </c>
      <c r="D6" s="5">
        <f>I4</f>
        <v>0</v>
      </c>
      <c r="E6" s="6">
        <f>H4</f>
        <v>0</v>
      </c>
      <c r="F6" s="338"/>
      <c r="G6" s="339"/>
      <c r="H6" s="339"/>
      <c r="I6" s="340"/>
      <c r="J6" s="7">
        <v>17</v>
      </c>
      <c r="K6" s="8">
        <v>15</v>
      </c>
      <c r="L6" s="9"/>
      <c r="M6" s="127"/>
      <c r="N6" s="10"/>
      <c r="O6" s="8"/>
      <c r="P6" s="128"/>
      <c r="Q6" s="127"/>
      <c r="R6" s="359">
        <f>P7+L7+D7</f>
        <v>4</v>
      </c>
      <c r="S6" s="344">
        <f>J6+J7+L6+N6+N7+P6+D6+B6+B7</f>
        <v>65</v>
      </c>
      <c r="T6" s="361">
        <f>K7+K6+M6+O7+O6+Q6+E6+C6+C7</f>
        <v>50</v>
      </c>
      <c r="U6" s="363" t="s">
        <v>217</v>
      </c>
      <c r="W6" s="346">
        <f>IF(B6&gt;C6,1,0)+IF(B7&gt;C7,1,0)+IF(D6&gt;E6,1,0)+IF(J6&gt;K6,1,0)+IF(J7&gt;K7,1,0)+IF(L6&gt;M6,1,0)+IF(N6&gt;O6,1,0)+IF(N7&gt;O7,1,0)+IF(P6&gt;Q6,1,0)</f>
        <v>4</v>
      </c>
      <c r="X6" s="332">
        <f>IF(B6&lt;C6,1,0)+IF(B7&lt;C7,1,0)+IF(D6&lt;E6,1,0)+IF(J6&lt;K6,1,0)+IF(J7&lt;K7,1,0)+IF(L6&lt;M6,1,0)+IF(N6&lt;O6,1,0)+IF(N7&lt;O7,1,0)+IF(P6&lt;Q6,1,0)</f>
        <v>0</v>
      </c>
      <c r="Y6" s="332" t="e">
        <f t="shared" ref="Y6" si="0">W6/X6</f>
        <v>#DIV/0!</v>
      </c>
      <c r="Z6" s="333">
        <f t="shared" ref="Z6" si="1">S6/T6</f>
        <v>1.3</v>
      </c>
    </row>
    <row r="7" spans="1:26" ht="15.75" thickBot="1" x14ac:dyDescent="0.3">
      <c r="A7" s="352"/>
      <c r="B7" s="11">
        <f>G5</f>
        <v>15</v>
      </c>
      <c r="C7" s="12">
        <f>F5</f>
        <v>10</v>
      </c>
      <c r="D7" s="334">
        <f>IF(AND(B6=0,B7=0),0,1)*0+IF(AND(B6&gt;C6,B7&gt;C7),1,0)*2+IF(AND(B6&lt;C6,B7&lt;C7),1,0)*IF(AND(B6=0,B7=0),0,1)+IF(D6&gt;E6,1,0)*2+IF(D6&lt;E6,1,0)*1</f>
        <v>2</v>
      </c>
      <c r="E7" s="335"/>
      <c r="F7" s="353"/>
      <c r="G7" s="354"/>
      <c r="H7" s="354"/>
      <c r="I7" s="355"/>
      <c r="J7" s="13">
        <v>18</v>
      </c>
      <c r="K7" s="14">
        <v>16</v>
      </c>
      <c r="L7" s="334">
        <f>IF(AND(J6=0,J7=0),0,1)*0+IF(AND(J6&gt;K6,J7&gt;K7),1,0)*2+IF(AND(J6&lt;K6,J7&lt;K7),1,0)*IF(AND(J6=0,J7=0),0,1)+IF(L6&gt;M6,1,0)*2+IF(L6&lt;M6,1,0)*1</f>
        <v>2</v>
      </c>
      <c r="M7" s="335"/>
      <c r="N7" s="13"/>
      <c r="O7" s="14"/>
      <c r="P7" s="334">
        <f>IF(AND(N6=0,N7=0),0,1)*0+IF(AND(N6&gt;O6,N7&gt;O7),1,0)*2+IF(AND(N6&lt;O6,N7&lt;O7),1,0)*IF(AND(N6=0,N7=0),0,1)+IF(P6&gt;Q6,1,0)*2+IF(P6&lt;Q6,1,0)*1</f>
        <v>0</v>
      </c>
      <c r="Q7" s="335"/>
      <c r="R7" s="360"/>
      <c r="S7" s="356"/>
      <c r="T7" s="362"/>
      <c r="U7" s="364"/>
      <c r="W7" s="357"/>
      <c r="X7" s="332"/>
      <c r="Y7" s="332"/>
      <c r="Z7" s="333"/>
    </row>
    <row r="8" spans="1:26" ht="16.5" thickTop="1" thickBot="1" x14ac:dyDescent="0.3">
      <c r="A8" s="336" t="s">
        <v>76</v>
      </c>
      <c r="B8" s="7">
        <f>K4</f>
        <v>15</v>
      </c>
      <c r="C8" s="15">
        <f>J4</f>
        <v>13</v>
      </c>
      <c r="D8" s="16">
        <f>M4</f>
        <v>0</v>
      </c>
      <c r="E8" s="129">
        <f>L4</f>
        <v>0</v>
      </c>
      <c r="F8" s="17">
        <f>K6</f>
        <v>15</v>
      </c>
      <c r="G8" s="18">
        <f>J6</f>
        <v>17</v>
      </c>
      <c r="H8" s="19">
        <f>M6</f>
        <v>0</v>
      </c>
      <c r="I8" s="130">
        <f>L6</f>
        <v>0</v>
      </c>
      <c r="J8" s="338"/>
      <c r="K8" s="339"/>
      <c r="L8" s="339"/>
      <c r="M8" s="340"/>
      <c r="N8" s="10"/>
      <c r="O8" s="8"/>
      <c r="P8" s="9"/>
      <c r="Q8" s="127"/>
      <c r="R8" s="359">
        <f>P9+H9+D9</f>
        <v>3</v>
      </c>
      <c r="S8" s="344">
        <f>H8+F8+F9+D8+B8+B9+N8+N9+P8</f>
        <v>61</v>
      </c>
      <c r="T8" s="361">
        <f>I8+G8+G9+E8+C8+C9+O9+O8+Q8</f>
        <v>58</v>
      </c>
      <c r="U8" s="363" t="s">
        <v>218</v>
      </c>
      <c r="W8" s="346">
        <f>IF(B8&gt;C8,1,0)+IF(B9&gt;C9,1,0)+IF(D8&gt;E8,1,0)+IF(F8&gt;G8,1,0)+IF(F9&gt;G9,1,0)+IF(H8&gt;I8,1,0)+IF(N8&gt;O8,1,0)+IF(N9&gt;O9,1,0)+IF(P8&gt;Q8,1,0)</f>
        <v>2</v>
      </c>
      <c r="X8" s="332">
        <f>IF(B8&lt;C8,1,0)+IF(B9&lt;C9,1,0)+IF(D8&lt;E8,1,0)+IF(F8&lt;G8,1,0)+IF(F9&lt;G9,1,0)+IF(H8&lt;I8,1,0)+IF(N8&lt;O8,1,0)+IF(N9&lt;O9,1,0)+IF(P8&lt;Q8,1,0)</f>
        <v>2</v>
      </c>
      <c r="Y8" s="332">
        <f t="shared" ref="Y8" si="2">W8/X8</f>
        <v>1</v>
      </c>
      <c r="Z8" s="333">
        <f t="shared" ref="Z8" si="3">S8/T8</f>
        <v>1.0517241379310345</v>
      </c>
    </row>
    <row r="9" spans="1:26" ht="15.75" thickBot="1" x14ac:dyDescent="0.3">
      <c r="A9" s="352"/>
      <c r="B9" s="20">
        <f>K5</f>
        <v>15</v>
      </c>
      <c r="C9" s="21">
        <f>J5</f>
        <v>10</v>
      </c>
      <c r="D9" s="334">
        <f>IF(AND(B8=0,B9=0),0,1)*0+IF(AND(B8&gt;C8,B9&gt;C9),1,0)*2+IF(AND(B8&lt;C8,B9&lt;C9),1,0)*IF(AND(B8=0,B9=0),0,1)+IF(D8&gt;E8,1,0)*2+IF(D8&lt;E8,1,0)*1</f>
        <v>2</v>
      </c>
      <c r="E9" s="335"/>
      <c r="F9" s="22">
        <f>K7</f>
        <v>16</v>
      </c>
      <c r="G9" s="23">
        <f>J7</f>
        <v>18</v>
      </c>
      <c r="H9" s="334">
        <f>IF(AND(F8=0,F9=0),0,1)*0+IF(AND(F8&gt;G8,F9&gt;G9),1,0)*2+IF(AND(F8&lt;G8,F9&lt;G9),1,0)*IF(AND(F8=0,F9=0),0,1)+IF(H8&gt;I8,1,0)*2+IF(H8&lt;I8,1,0)*1</f>
        <v>1</v>
      </c>
      <c r="I9" s="335"/>
      <c r="J9" s="353"/>
      <c r="K9" s="354"/>
      <c r="L9" s="354"/>
      <c r="M9" s="355"/>
      <c r="N9" s="13"/>
      <c r="O9" s="14"/>
      <c r="P9" s="334">
        <f>IF(AND(N8=0,N9=0),0,1)*0+IF(AND(N8&gt;O8,N9&gt;O9),1,0)*2+IF(AND(N8&lt;O8,N9&lt;O9),1,0)*IF(AND(N8=0,N9=0),0,1)+IF(P8&gt;Q8,1,0)*2+IF(P8&lt;Q8,1,0)*1</f>
        <v>0</v>
      </c>
      <c r="Q9" s="335"/>
      <c r="R9" s="360"/>
      <c r="S9" s="356"/>
      <c r="T9" s="362"/>
      <c r="U9" s="364"/>
      <c r="W9" s="357"/>
      <c r="X9" s="332"/>
      <c r="Y9" s="332"/>
      <c r="Z9" s="333"/>
    </row>
    <row r="10" spans="1:26" ht="16.5" thickTop="1" thickBot="1" x14ac:dyDescent="0.3">
      <c r="A10" s="336"/>
      <c r="B10" s="7">
        <f>O4</f>
        <v>0</v>
      </c>
      <c r="C10" s="15">
        <f>N4</f>
        <v>0</v>
      </c>
      <c r="D10" s="16">
        <f>Q4</f>
        <v>0</v>
      </c>
      <c r="E10" s="129">
        <f>P4</f>
        <v>0</v>
      </c>
      <c r="F10" s="17">
        <f>O6</f>
        <v>0</v>
      </c>
      <c r="G10" s="18">
        <f>N6</f>
        <v>0</v>
      </c>
      <c r="H10" s="19">
        <f>Q6</f>
        <v>0</v>
      </c>
      <c r="I10" s="130">
        <f>P6</f>
        <v>0</v>
      </c>
      <c r="J10" s="10">
        <f>O8</f>
        <v>0</v>
      </c>
      <c r="K10" s="8">
        <f>N8</f>
        <v>0</v>
      </c>
      <c r="L10" s="9">
        <f>Q8</f>
        <v>0</v>
      </c>
      <c r="M10" s="127">
        <f>P8</f>
        <v>0</v>
      </c>
      <c r="N10" s="338"/>
      <c r="O10" s="339"/>
      <c r="P10" s="339"/>
      <c r="Q10" s="340"/>
      <c r="R10" s="359">
        <f>H11+D11+L11</f>
        <v>0</v>
      </c>
      <c r="S10" s="344">
        <f>J10+J11+L10+B10+B11+D10+F10+F11+H10</f>
        <v>0</v>
      </c>
      <c r="T10" s="361">
        <f>K11+K10+M10+C11+C10+E10+I10+G10+G11</f>
        <v>0</v>
      </c>
      <c r="U10" s="485"/>
      <c r="W10" s="346">
        <f>IF(B10&gt;C10,1,0)+IF(B11&gt;C11,1,0)+IF(D10&gt;E10,1,0)+IF(F10&gt;G10,1,0)+IF(F11&gt;G11,1,0)+IF(H10&gt;I10,1,0)+IF(J10&gt;K10,1,0)+IF(J11&gt;K11,1,0)+IF(L10&gt;M10,1,0)</f>
        <v>0</v>
      </c>
      <c r="X10" s="332">
        <f>IF(B10&lt;C10,1,0)+IF(B11&lt;C11,1,0)+IF(D10&lt;E10,1,0)+IF(F10&lt;G10,1,0)+IF(F11&lt;G11,1,0)+IF(H10&lt;I10,1,0)+IF(J10&lt;K10,1,0)+IF(J11&lt;K11,1,0)+IF(L10&lt;M10,1,0)</f>
        <v>0</v>
      </c>
      <c r="Y10" s="332" t="e">
        <f t="shared" ref="Y10" si="4">W10/X10</f>
        <v>#DIV/0!</v>
      </c>
      <c r="Z10" s="333" t="e">
        <f t="shared" ref="Z10" si="5">S10/T10</f>
        <v>#DIV/0!</v>
      </c>
    </row>
    <row r="11" spans="1:26" ht="15.75" thickBot="1" x14ac:dyDescent="0.3">
      <c r="A11" s="337"/>
      <c r="B11" s="24">
        <f>O5</f>
        <v>0</v>
      </c>
      <c r="C11" s="25">
        <f>N5</f>
        <v>0</v>
      </c>
      <c r="D11" s="350">
        <f>IF(AND(B10=0,B11=0),0,1)*0+IF(AND(B10&gt;C10,B11&gt;C11),1,0)*2+IF(AND(B10&lt;C10,B11&lt;C11),1,0)*IF(AND(B10=0,B11=0),0,1)+IF(D10&gt;E10,1,0)*2+IF(D10&lt;E10,1,0)*1</f>
        <v>0</v>
      </c>
      <c r="E11" s="351"/>
      <c r="F11" s="26">
        <f>O7</f>
        <v>0</v>
      </c>
      <c r="G11" s="27">
        <f>N7</f>
        <v>0</v>
      </c>
      <c r="H11" s="350">
        <f>IF(AND(F10=0,F11=0),0,1)*0+IF(AND(F10&gt;G10,F11&gt;G11),1,0)*2+IF(AND(F10&lt;G10,F11&lt;G11),1,0)*IF(AND(F10=0,F11=0),0,1)+IF(H10&gt;I10,1,0)*2+IF(H10&lt;I10,1,0)*1</f>
        <v>0</v>
      </c>
      <c r="I11" s="351"/>
      <c r="J11" s="28">
        <f>O9</f>
        <v>0</v>
      </c>
      <c r="K11" s="26">
        <f>N9</f>
        <v>0</v>
      </c>
      <c r="L11" s="350">
        <f>IF(AND(J10=0,J11=0),0,1)*0+IF(AND(J10&gt;K10,J11&gt;K11),1,0)*2+IF(AND(J10&lt;K10,J11&lt;K11),1,0)*IF(AND(J10=0,J11=0),0,1)+IF(L10&gt;M10,1,0)*2+IF(L10&lt;M10,1,0)*1</f>
        <v>0</v>
      </c>
      <c r="M11" s="351"/>
      <c r="N11" s="341"/>
      <c r="O11" s="342"/>
      <c r="P11" s="342"/>
      <c r="Q11" s="343"/>
      <c r="R11" s="378"/>
      <c r="S11" s="345"/>
      <c r="T11" s="379"/>
      <c r="U11" s="486"/>
      <c r="W11" s="347"/>
      <c r="X11" s="348"/>
      <c r="Y11" s="348"/>
      <c r="Z11" s="349"/>
    </row>
    <row r="12" spans="1:26" ht="15.75" thickTop="1" x14ac:dyDescent="0.25"/>
    <row r="14" spans="1:26" x14ac:dyDescent="0.25">
      <c r="A14" t="s">
        <v>5</v>
      </c>
    </row>
  </sheetData>
  <mergeCells count="58">
    <mergeCell ref="W10:W11"/>
    <mergeCell ref="X10:X11"/>
    <mergeCell ref="Y10:Y11"/>
    <mergeCell ref="Z10:Z11"/>
    <mergeCell ref="D11:E11"/>
    <mergeCell ref="H11:I11"/>
    <mergeCell ref="L11:M11"/>
    <mergeCell ref="U10:U11"/>
    <mergeCell ref="A10:A11"/>
    <mergeCell ref="N10:Q11"/>
    <mergeCell ref="R10:R11"/>
    <mergeCell ref="S10:S11"/>
    <mergeCell ref="T10:T11"/>
    <mergeCell ref="W8:W9"/>
    <mergeCell ref="X8:X9"/>
    <mergeCell ref="Y8:Y9"/>
    <mergeCell ref="Z8:Z9"/>
    <mergeCell ref="D9:E9"/>
    <mergeCell ref="H9:I9"/>
    <mergeCell ref="P9:Q9"/>
    <mergeCell ref="U8:U9"/>
    <mergeCell ref="A8:A9"/>
    <mergeCell ref="J8:M9"/>
    <mergeCell ref="R8:R9"/>
    <mergeCell ref="S8:S9"/>
    <mergeCell ref="T8:T9"/>
    <mergeCell ref="W6:W7"/>
    <mergeCell ref="X6:X7"/>
    <mergeCell ref="Y6:Y7"/>
    <mergeCell ref="Z6:Z7"/>
    <mergeCell ref="D7:E7"/>
    <mergeCell ref="L7:M7"/>
    <mergeCell ref="P7:Q7"/>
    <mergeCell ref="U6:U7"/>
    <mergeCell ref="A6:A7"/>
    <mergeCell ref="F6:I7"/>
    <mergeCell ref="R6:R7"/>
    <mergeCell ref="S6:S7"/>
    <mergeCell ref="T6:T7"/>
    <mergeCell ref="W4:W5"/>
    <mergeCell ref="X4:X5"/>
    <mergeCell ref="Y4:Y5"/>
    <mergeCell ref="Z4:Z5"/>
    <mergeCell ref="H5:I5"/>
    <mergeCell ref="L5:M5"/>
    <mergeCell ref="P5:Q5"/>
    <mergeCell ref="U4:U5"/>
    <mergeCell ref="A4:A5"/>
    <mergeCell ref="B4:E5"/>
    <mergeCell ref="R4:R5"/>
    <mergeCell ref="S4:S5"/>
    <mergeCell ref="T4:T5"/>
    <mergeCell ref="A1:X1"/>
    <mergeCell ref="B3:E3"/>
    <mergeCell ref="F3:I3"/>
    <mergeCell ref="J3:M3"/>
    <mergeCell ref="N3:Q3"/>
    <mergeCell ref="S3:T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AA1" sqref="AA1"/>
    </sheetView>
  </sheetViews>
  <sheetFormatPr defaultRowHeight="15" x14ac:dyDescent="0.25"/>
  <cols>
    <col min="1" max="1" width="15.28515625" customWidth="1"/>
    <col min="2" max="2" width="4" customWidth="1"/>
    <col min="3" max="3" width="3.85546875" customWidth="1"/>
    <col min="4" max="4" width="3.7109375" customWidth="1"/>
    <col min="5" max="5" width="4.140625" customWidth="1"/>
    <col min="6" max="6" width="4.28515625" customWidth="1"/>
    <col min="7" max="7" width="4.140625" customWidth="1"/>
    <col min="8" max="8" width="3.7109375" customWidth="1"/>
    <col min="9" max="12" width="4.140625" customWidth="1"/>
    <col min="13" max="13" width="4.28515625" customWidth="1"/>
    <col min="14" max="14" width="4.140625" customWidth="1"/>
    <col min="15" max="15" width="4" customWidth="1"/>
    <col min="16" max="16" width="3.85546875" customWidth="1"/>
    <col min="17" max="17" width="4" customWidth="1"/>
    <col min="18" max="18" width="3.5703125" customWidth="1"/>
    <col min="19" max="19" width="4.28515625" customWidth="1"/>
    <col min="20" max="20" width="3.7109375" customWidth="1"/>
    <col min="21" max="21" width="3.5703125" customWidth="1"/>
    <col min="22" max="22" width="4.5703125" customWidth="1"/>
    <col min="23" max="23" width="4.140625" customWidth="1"/>
    <col min="24" max="25" width="4.28515625" customWidth="1"/>
    <col min="26" max="26" width="4.5703125" customWidth="1"/>
    <col min="27" max="27" width="4.7109375" customWidth="1"/>
    <col min="28" max="28" width="7.5703125" customWidth="1"/>
    <col min="31" max="31" width="9.5703125" customWidth="1"/>
  </cols>
  <sheetData>
    <row r="1" spans="1:33" ht="42" customHeight="1" x14ac:dyDescent="0.25">
      <c r="A1" s="491" t="s">
        <v>47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276"/>
      <c r="Z1" s="276"/>
      <c r="AA1" s="276"/>
      <c r="AB1" s="276"/>
      <c r="AC1" s="276"/>
      <c r="AD1" s="276"/>
      <c r="AE1" s="276"/>
      <c r="AF1" s="276"/>
      <c r="AG1" s="276"/>
    </row>
    <row r="2" spans="1:33" ht="15.75" thickBot="1" x14ac:dyDescent="0.3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</row>
    <row r="3" spans="1:33" ht="62.25" customHeight="1" thickTop="1" thickBot="1" x14ac:dyDescent="0.3">
      <c r="A3" s="277" t="s">
        <v>0</v>
      </c>
      <c r="B3" s="492">
        <v>1</v>
      </c>
      <c r="C3" s="492"/>
      <c r="D3" s="492"/>
      <c r="E3" s="492"/>
      <c r="F3" s="492">
        <v>2</v>
      </c>
      <c r="G3" s="492"/>
      <c r="H3" s="492"/>
      <c r="I3" s="492"/>
      <c r="J3" s="492">
        <v>3</v>
      </c>
      <c r="K3" s="492"/>
      <c r="L3" s="492"/>
      <c r="M3" s="492"/>
      <c r="N3" s="493">
        <v>4</v>
      </c>
      <c r="O3" s="493"/>
      <c r="P3" s="493"/>
      <c r="Q3" s="493"/>
      <c r="R3" s="492">
        <v>5</v>
      </c>
      <c r="S3" s="492"/>
      <c r="T3" s="492"/>
      <c r="U3" s="492"/>
      <c r="V3" s="494" t="s">
        <v>1</v>
      </c>
      <c r="W3" s="494"/>
      <c r="X3" s="495" t="s">
        <v>2</v>
      </c>
      <c r="Y3" s="495"/>
      <c r="Z3" s="495" t="s">
        <v>3</v>
      </c>
      <c r="AA3" s="495"/>
      <c r="AB3" s="278" t="s">
        <v>4</v>
      </c>
      <c r="AC3" s="276"/>
      <c r="AD3" s="279" t="s">
        <v>6</v>
      </c>
      <c r="AE3" s="280" t="s">
        <v>7</v>
      </c>
      <c r="AF3" s="280" t="s">
        <v>8</v>
      </c>
      <c r="AG3" s="281" t="s">
        <v>9</v>
      </c>
    </row>
    <row r="4" spans="1:33" ht="16.5" customHeight="1" thickTop="1" thickBot="1" x14ac:dyDescent="0.3">
      <c r="A4" s="496" t="s">
        <v>71</v>
      </c>
      <c r="B4" s="504"/>
      <c r="C4" s="504"/>
      <c r="D4" s="504"/>
      <c r="E4" s="504"/>
      <c r="F4" s="236">
        <v>8</v>
      </c>
      <c r="G4" s="237">
        <v>15</v>
      </c>
      <c r="H4" s="238"/>
      <c r="I4" s="239"/>
      <c r="J4" s="236">
        <v>5</v>
      </c>
      <c r="K4" s="240">
        <v>15</v>
      </c>
      <c r="L4" s="238"/>
      <c r="M4" s="241"/>
      <c r="N4" s="236">
        <v>12</v>
      </c>
      <c r="O4" s="240">
        <v>15</v>
      </c>
      <c r="P4" s="238"/>
      <c r="Q4" s="239"/>
      <c r="R4" s="282">
        <v>4</v>
      </c>
      <c r="S4" s="283">
        <v>15</v>
      </c>
      <c r="T4" s="238"/>
      <c r="U4" s="241"/>
      <c r="V4" s="505">
        <f>T5+P5+L5+H5</f>
        <v>4</v>
      </c>
      <c r="W4" s="506">
        <f>V4+V6</f>
        <v>4</v>
      </c>
      <c r="X4" s="497">
        <f>J4+J5+L4+N4+N5+P4+H4+F4+F5+R4+R5+T4</f>
        <v>51</v>
      </c>
      <c r="Y4" s="498">
        <f>K5+K4+M4+O5+O4+U4+I4+G4+G5+Q4+S4+S5</f>
        <v>120</v>
      </c>
      <c r="Z4" s="507">
        <f>X4+X6</f>
        <v>51</v>
      </c>
      <c r="AA4" s="508">
        <f>Y4+Y6</f>
        <v>120</v>
      </c>
      <c r="AB4" s="500" t="s">
        <v>221</v>
      </c>
      <c r="AC4" s="276"/>
      <c r="AD4" s="50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50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8</v>
      </c>
      <c r="AF4" s="502">
        <f>AD4/AE4</f>
        <v>0</v>
      </c>
      <c r="AG4" s="503">
        <f>Z4/AA4</f>
        <v>0.42499999999999999</v>
      </c>
    </row>
    <row r="5" spans="1:33" ht="15.75" customHeight="1" thickTop="1" thickBot="1" x14ac:dyDescent="0.3">
      <c r="A5" s="496"/>
      <c r="B5" s="504"/>
      <c r="C5" s="504"/>
      <c r="D5" s="504"/>
      <c r="E5" s="504"/>
      <c r="F5" s="242">
        <v>4</v>
      </c>
      <c r="G5" s="243">
        <v>15</v>
      </c>
      <c r="H5" s="438">
        <f>IF(AND(F4=0,F5=0),0,1)*0+IF(AND(F4&gt;G4,F5&gt;G5),1,0)*2+IF(AND(F4&lt;G4,F5&lt;G5),1,0)*IF(AND(F4=0,F5=0),0,1)+IF(H4&gt;I4,1,0)*2+IF(H4&lt;I4,1,0)*1</f>
        <v>1</v>
      </c>
      <c r="I5" s="438"/>
      <c r="J5" s="242">
        <v>4</v>
      </c>
      <c r="K5" s="243">
        <v>15</v>
      </c>
      <c r="L5" s="438">
        <f>IF(AND(J4=0,J5=0),0,1)*0+IF(AND(J4&gt;K4,J5&gt;K5),1,0)*2+IF(AND(J4&lt;K4,J5&lt;K5),1,0)*IF(AND(J4=0,J5=0),0,1)+IF(L4&gt;M4,1,0)*2+IF(L4&lt;M4,1,0)*1</f>
        <v>1</v>
      </c>
      <c r="M5" s="438"/>
      <c r="N5" s="242">
        <v>7</v>
      </c>
      <c r="O5" s="243">
        <v>15</v>
      </c>
      <c r="P5" s="438">
        <f>IF(AND(N4=0,N5=0),0,1)*0+IF(AND(N4&gt;O4,N5&gt;O5),1,0)*2+IF(AND(N4&lt;O4,N5&lt;O5),1,0)*IF(AND(N4=0,N5=0),0,1)+IF(P4&gt;Q4,1,0)*2+IF(P4&lt;Q4,1,0)*1</f>
        <v>1</v>
      </c>
      <c r="Q5" s="438"/>
      <c r="R5" s="284">
        <v>7</v>
      </c>
      <c r="S5" s="285">
        <v>15</v>
      </c>
      <c r="T5" s="438">
        <f>IF(AND(R4=0,R5=0),0,1)*0+IF(AND(R4&gt;S4,R5&gt;S5),1,0)*2+IF(AND(R4&lt;S4,R5&lt;S5),1,0)*IF(AND(R4=0,R5=0),0,1)+IF(T4&gt;U4,1,0)*2+IF(T4&lt;U4,1,0)*1</f>
        <v>1</v>
      </c>
      <c r="U5" s="438"/>
      <c r="V5" s="505"/>
      <c r="W5" s="506"/>
      <c r="X5" s="497"/>
      <c r="Y5" s="498"/>
      <c r="Z5" s="507"/>
      <c r="AA5" s="508"/>
      <c r="AB5" s="500"/>
      <c r="AC5" s="276"/>
      <c r="AD5" s="501"/>
      <c r="AE5" s="502"/>
      <c r="AF5" s="502"/>
      <c r="AG5" s="503"/>
    </row>
    <row r="6" spans="1:33" ht="16.5" customHeight="1" thickTop="1" thickBot="1" x14ac:dyDescent="0.3">
      <c r="A6" s="496"/>
      <c r="B6" s="504"/>
      <c r="C6" s="504"/>
      <c r="D6" s="504"/>
      <c r="E6" s="504"/>
      <c r="F6" s="286"/>
      <c r="G6" s="287"/>
      <c r="H6" s="288"/>
      <c r="I6" s="239"/>
      <c r="J6" s="286"/>
      <c r="K6" s="287"/>
      <c r="L6" s="288"/>
      <c r="M6" s="241"/>
      <c r="N6" s="286"/>
      <c r="O6" s="287"/>
      <c r="P6" s="288"/>
      <c r="Q6" s="239"/>
      <c r="R6" s="289"/>
      <c r="S6" s="290"/>
      <c r="T6" s="288"/>
      <c r="U6" s="241"/>
      <c r="V6" s="505">
        <f>T7+P7+L7+H7</f>
        <v>0</v>
      </c>
      <c r="W6" s="506"/>
      <c r="X6" s="497">
        <f>J6+J7+L6+N6+N7+P6+H6+F6+F7+T6+R6+R7</f>
        <v>0</v>
      </c>
      <c r="Y6" s="498">
        <f>K7+K6+M6+O7+O6+U6+I6+G6+G7+S6+S7+Q6</f>
        <v>0</v>
      </c>
      <c r="Z6" s="507"/>
      <c r="AA6" s="508"/>
      <c r="AB6" s="500"/>
      <c r="AC6" s="276"/>
      <c r="AD6" s="501"/>
      <c r="AE6" s="502"/>
      <c r="AF6" s="502"/>
      <c r="AG6" s="503"/>
    </row>
    <row r="7" spans="1:33" ht="15.75" customHeight="1" thickTop="1" thickBot="1" x14ac:dyDescent="0.3">
      <c r="A7" s="496"/>
      <c r="B7" s="504"/>
      <c r="C7" s="504"/>
      <c r="D7" s="504"/>
      <c r="E7" s="504"/>
      <c r="F7" s="239"/>
      <c r="G7" s="291"/>
      <c r="H7" s="438">
        <f>IF(AND(F6=0,F7=0),0,1)*0+IF(AND(F6&gt;G6,F7&gt;G7),1,0)*2+IF(AND(F6&lt;G6,F7&lt;G7),1,0)*IF(AND(F6=0,F7=0),0,1)+IF(H6&gt;I6,1,0)*2+IF(H6&lt;I6,1,0)*1</f>
        <v>0</v>
      </c>
      <c r="I7" s="438"/>
      <c r="J7" s="292"/>
      <c r="K7" s="291"/>
      <c r="L7" s="499">
        <f>IF(AND(J6=0,J7=0),0,1)*0+IF(AND(J6&gt;K6,J7&gt;K7),1,0)*2+IF(AND(J6&lt;K6,J7&lt;K7),1,0)*IF(AND(J6=0,J7=0),0,1)+IF(L6&gt;M6,1,0)*2+IF(L6&lt;M6,1,0)*1</f>
        <v>0</v>
      </c>
      <c r="M7" s="499"/>
      <c r="N7" s="293"/>
      <c r="O7" s="291"/>
      <c r="P7" s="499">
        <f>IF(AND(N6=0,N7=0),0,1)*0+IF(AND(N6&gt;O6,N7&gt;O7),1,0)*2+IF(AND(N6&lt;O6,N7&lt;O7),1,0)*IF(AND(N6=0,N7=0),0,1)+IF(P6&gt;Q6,1,0)*2+IF(P6&lt;Q6,1,0)*1</f>
        <v>0</v>
      </c>
      <c r="Q7" s="499"/>
      <c r="R7" s="294"/>
      <c r="S7" s="295"/>
      <c r="T7" s="499">
        <f>IF(AND(R6=0,R7=0),0,1)*0+IF(AND(R6&gt;S6,R7&gt;S7),1,0)*2+IF(AND(R6&lt;S6,R7&lt;S7),1,0)*IF(AND(R6=0,R7=0),0,1)+IF(T6&gt;U6,1,0)*2+IF(T6&lt;U6,1,0)*1</f>
        <v>0</v>
      </c>
      <c r="U7" s="499"/>
      <c r="V7" s="505"/>
      <c r="W7" s="506"/>
      <c r="X7" s="497"/>
      <c r="Y7" s="498"/>
      <c r="Z7" s="507"/>
      <c r="AA7" s="508"/>
      <c r="AB7" s="500"/>
      <c r="AC7" s="276"/>
      <c r="AD7" s="501"/>
      <c r="AE7" s="502"/>
      <c r="AF7" s="502"/>
      <c r="AG7" s="503"/>
    </row>
    <row r="8" spans="1:33" ht="16.5" customHeight="1" thickTop="1" thickBot="1" x14ac:dyDescent="0.3">
      <c r="A8" s="496" t="s">
        <v>73</v>
      </c>
      <c r="B8" s="252">
        <f>G4</f>
        <v>15</v>
      </c>
      <c r="C8" s="296">
        <f>F4</f>
        <v>8</v>
      </c>
      <c r="D8" s="254">
        <f>I4</f>
        <v>0</v>
      </c>
      <c r="E8" s="297">
        <f>H4</f>
        <v>0</v>
      </c>
      <c r="F8" s="509"/>
      <c r="G8" s="509"/>
      <c r="H8" s="509"/>
      <c r="I8" s="509"/>
      <c r="J8" s="244">
        <v>14</v>
      </c>
      <c r="K8" s="245">
        <v>16</v>
      </c>
      <c r="L8" s="298"/>
      <c r="M8" s="299"/>
      <c r="N8" s="300">
        <v>15</v>
      </c>
      <c r="O8" s="301">
        <v>4</v>
      </c>
      <c r="P8" s="298"/>
      <c r="Q8" s="302"/>
      <c r="R8" s="303">
        <v>15</v>
      </c>
      <c r="S8" s="301">
        <v>11</v>
      </c>
      <c r="T8" s="304">
        <v>11</v>
      </c>
      <c r="U8" s="299">
        <v>8</v>
      </c>
      <c r="V8" s="505">
        <f>T9+P9+L9+D9</f>
        <v>7</v>
      </c>
      <c r="W8" s="506">
        <f>V8+V10</f>
        <v>7</v>
      </c>
      <c r="X8" s="497">
        <f>J8+J9+L8+N8+N9+P8+D8+B8+B9+R8+R9+T8</f>
        <v>125</v>
      </c>
      <c r="Y8" s="498">
        <f>K9+K8+M8+O9+O8+U8+E8+C8+C9+S8+S9+Q8</f>
        <v>94</v>
      </c>
      <c r="Z8" s="511">
        <f>X8+X10</f>
        <v>125</v>
      </c>
      <c r="AA8" s="510">
        <f>Y8+Y10</f>
        <v>94</v>
      </c>
      <c r="AB8" s="500" t="s">
        <v>218</v>
      </c>
      <c r="AC8" s="276"/>
      <c r="AD8" s="50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6</v>
      </c>
      <c r="AE8" s="50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3</v>
      </c>
      <c r="AF8" s="502">
        <f>AD8/AE8</f>
        <v>2</v>
      </c>
      <c r="AG8" s="503">
        <f>Z8/AA8</f>
        <v>1.3297872340425532</v>
      </c>
    </row>
    <row r="9" spans="1:33" ht="15.75" customHeight="1" thickTop="1" thickBot="1" x14ac:dyDescent="0.3">
      <c r="A9" s="496"/>
      <c r="B9" s="256">
        <f>G5</f>
        <v>15</v>
      </c>
      <c r="C9" s="257">
        <f>F5</f>
        <v>4</v>
      </c>
      <c r="D9" s="438">
        <f>IF(AND(B8=0,B9=0),0,1)*0+IF(AND(B8&gt;C8,B9&gt;C9),1,0)*2+IF(AND(B8&lt;C8,B9&lt;C9),1,0)*IF(AND(B8=0,B9=0),0,1)+IF(D8&gt;E8,1,0)*2+IF(D8&lt;E8,1,0)*1</f>
        <v>2</v>
      </c>
      <c r="E9" s="438"/>
      <c r="F9" s="509"/>
      <c r="G9" s="509"/>
      <c r="H9" s="509"/>
      <c r="I9" s="509"/>
      <c r="J9" s="250">
        <v>13</v>
      </c>
      <c r="K9" s="251">
        <v>15</v>
      </c>
      <c r="L9" s="438">
        <f>IF(AND(J8=0,J9=0),0,1)*0+IF(AND(J8&gt;K8,J9&gt;K9),1,0)*2+IF(AND(J8&lt;K8,J9&lt;K9),1,0)*IF(AND(J8=0,J9=0),0,1)+IF(L8&gt;M8,1,0)*2+IF(L8&lt;M8,1,0)*1</f>
        <v>1</v>
      </c>
      <c r="M9" s="438"/>
      <c r="N9" s="250">
        <v>15</v>
      </c>
      <c r="O9" s="251">
        <v>13</v>
      </c>
      <c r="P9" s="438">
        <f>IF(AND(N8=0,N9=0),0,1)*0+IF(AND(N8&gt;O8,N9&gt;O9),1,0)*2+IF(AND(N8&lt;O8,N9&lt;O9),1,0)*IF(AND(N8=0,N9=0),0,1)+IF(P8&gt;Q8,1,0)*2+IF(P8&lt;Q8,1,0)*1</f>
        <v>2</v>
      </c>
      <c r="Q9" s="438"/>
      <c r="R9" s="305">
        <v>12</v>
      </c>
      <c r="S9" s="251">
        <v>15</v>
      </c>
      <c r="T9" s="438">
        <v>2</v>
      </c>
      <c r="U9" s="438"/>
      <c r="V9" s="505"/>
      <c r="W9" s="506"/>
      <c r="X9" s="497"/>
      <c r="Y9" s="498"/>
      <c r="Z9" s="511"/>
      <c r="AA9" s="510"/>
      <c r="AB9" s="500"/>
      <c r="AC9" s="276"/>
      <c r="AD9" s="501"/>
      <c r="AE9" s="502"/>
      <c r="AF9" s="502"/>
      <c r="AG9" s="503"/>
    </row>
    <row r="10" spans="1:33" ht="16.5" customHeight="1" thickTop="1" thickBot="1" x14ac:dyDescent="0.3">
      <c r="A10" s="496"/>
      <c r="B10" s="306">
        <f>G6</f>
        <v>0</v>
      </c>
      <c r="C10" s="307">
        <f>F6</f>
        <v>0</v>
      </c>
      <c r="D10" s="308">
        <f>I6</f>
        <v>0</v>
      </c>
      <c r="E10" s="299">
        <f>H6</f>
        <v>0</v>
      </c>
      <c r="F10" s="509"/>
      <c r="G10" s="509"/>
      <c r="H10" s="509"/>
      <c r="I10" s="509"/>
      <c r="J10" s="309"/>
      <c r="K10" s="310"/>
      <c r="L10" s="311"/>
      <c r="M10" s="299"/>
      <c r="N10" s="309"/>
      <c r="O10" s="310"/>
      <c r="P10" s="311"/>
      <c r="Q10" s="302"/>
      <c r="R10" s="312"/>
      <c r="S10" s="310"/>
      <c r="T10" s="302"/>
      <c r="U10" s="313"/>
      <c r="V10" s="505">
        <f>P11+L11+D11+T11</f>
        <v>0</v>
      </c>
      <c r="W10" s="506"/>
      <c r="X10" s="497">
        <f>J10+J11+L10+N10+N11+P10+D10+B10+B11+R10+R11+T10</f>
        <v>0</v>
      </c>
      <c r="Y10" s="498">
        <f>K11+K10+M10+O11+O10+U10+E10+C10+C11+S10+S11+Q10</f>
        <v>0</v>
      </c>
      <c r="Z10" s="511"/>
      <c r="AA10" s="510"/>
      <c r="AB10" s="500"/>
      <c r="AC10" s="276"/>
      <c r="AD10" s="501"/>
      <c r="AE10" s="502"/>
      <c r="AF10" s="502"/>
      <c r="AG10" s="503"/>
    </row>
    <row r="11" spans="1:33" ht="15.75" customHeight="1" thickTop="1" thickBot="1" x14ac:dyDescent="0.3">
      <c r="A11" s="496"/>
      <c r="B11" s="314">
        <f>G7</f>
        <v>0</v>
      </c>
      <c r="C11" s="315">
        <f>F7</f>
        <v>0</v>
      </c>
      <c r="D11" s="438">
        <f>IF(AND(B10=0,B11=0),0,1)*0+IF(AND(B10&gt;C10,B11&gt;C11),1,0)*2+IF(AND(B10&lt;C10,B11&lt;C11),1,0)*IF(AND(B10=0,B11=0),0,1)+IF(D10&gt;E10,1,0)*2+IF(D10&lt;E10,1,0)*1</f>
        <v>0</v>
      </c>
      <c r="E11" s="438"/>
      <c r="F11" s="509"/>
      <c r="G11" s="509"/>
      <c r="H11" s="509"/>
      <c r="I11" s="509"/>
      <c r="J11" s="316"/>
      <c r="K11" s="317"/>
      <c r="L11" s="438">
        <f>IF(AND(J10=0,J11=0),0,1)*0+IF(AND(J10&gt;K10,J11&gt;K11),1,0)*2+IF(AND(J10&lt;K10,J11&lt;K11),1,0)*IF(AND(J10=0,J11=0),0,1)+IF(L10&gt;M10,1,0)*2+IF(L10&lt;M10,1,0)*1</f>
        <v>0</v>
      </c>
      <c r="M11" s="438"/>
      <c r="N11" s="316"/>
      <c r="O11" s="317"/>
      <c r="P11" s="499">
        <f>IF(AND(N10=0,N11=0),0,1)*0+IF(AND(N10&gt;O10,N11&gt;O11),1,0)*2+IF(AND(N10&lt;O10,N11&lt;O11),1,0)*IF(AND(N10=0,N11=0),0,1)+IF(P10&gt;Q10,1,0)*2+IF(P10&lt;Q10,1,0)*1</f>
        <v>0</v>
      </c>
      <c r="Q11" s="499"/>
      <c r="R11" s="318"/>
      <c r="S11" s="317"/>
      <c r="T11" s="499">
        <f>IF(AND(R10=0,R11=0),0,1)*0+IF(AND(R10&gt;S10,R11&gt;S11),1,0)*2+IF(AND(R10&lt;S10,R11&lt;S11),1,0)*IF(AND(R10=0,R11=0),0,1)+IF(T10&gt;U10,1,0)*2+IF(T10&lt;U10,1,0)*1</f>
        <v>0</v>
      </c>
      <c r="U11" s="499"/>
      <c r="V11" s="505"/>
      <c r="W11" s="506"/>
      <c r="X11" s="497"/>
      <c r="Y11" s="498"/>
      <c r="Z11" s="511"/>
      <c r="AA11" s="510"/>
      <c r="AB11" s="500"/>
      <c r="AC11" s="276"/>
      <c r="AD11" s="501"/>
      <c r="AE11" s="502"/>
      <c r="AF11" s="502"/>
      <c r="AG11" s="503"/>
    </row>
    <row r="12" spans="1:33" ht="16.5" thickTop="1" thickBot="1" x14ac:dyDescent="0.3">
      <c r="A12" s="496" t="s">
        <v>230</v>
      </c>
      <c r="B12" s="248">
        <f>K4</f>
        <v>15</v>
      </c>
      <c r="C12" s="245">
        <f>J4</f>
        <v>5</v>
      </c>
      <c r="D12" s="246">
        <f>M4</f>
        <v>0</v>
      </c>
      <c r="E12" s="299">
        <f>L4</f>
        <v>0</v>
      </c>
      <c r="F12" s="252">
        <f>K8</f>
        <v>16</v>
      </c>
      <c r="G12" s="253">
        <f>J8</f>
        <v>14</v>
      </c>
      <c r="H12" s="254">
        <f>M8</f>
        <v>0</v>
      </c>
      <c r="I12" s="302">
        <f>L8</f>
        <v>0</v>
      </c>
      <c r="J12" s="509"/>
      <c r="K12" s="509"/>
      <c r="L12" s="509"/>
      <c r="M12" s="509"/>
      <c r="N12" s="248">
        <v>15</v>
      </c>
      <c r="O12" s="245">
        <v>4</v>
      </c>
      <c r="P12" s="298"/>
      <c r="Q12" s="302"/>
      <c r="R12" s="303">
        <v>15</v>
      </c>
      <c r="S12" s="301">
        <v>13</v>
      </c>
      <c r="T12" s="302"/>
      <c r="U12" s="319"/>
      <c r="V12" s="505">
        <f>P13+H13+D13+T13</f>
        <v>8</v>
      </c>
      <c r="W12" s="506">
        <f>V12+V14</f>
        <v>8</v>
      </c>
      <c r="X12" s="497">
        <f>H12+F12+F13+D12+B12+B13+N12+N13+P12+R12+R13+T12</f>
        <v>122</v>
      </c>
      <c r="Y12" s="498">
        <f>I12+G12+G13+E12+C12+C13+O13+O12+U12+S12+S13+Q12</f>
        <v>77</v>
      </c>
      <c r="Z12" s="511">
        <f>X12+X14</f>
        <v>122</v>
      </c>
      <c r="AA12" s="510">
        <f>Y12+Y14</f>
        <v>77</v>
      </c>
      <c r="AB12" s="500" t="s">
        <v>217</v>
      </c>
      <c r="AC12" s="276"/>
      <c r="AD12" s="50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8</v>
      </c>
      <c r="AE12" s="50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502" t="e">
        <f>AD12/AE12</f>
        <v>#DIV/0!</v>
      </c>
      <c r="AG12" s="503">
        <f>Z12/AA12</f>
        <v>1.5844155844155845</v>
      </c>
    </row>
    <row r="13" spans="1:33" ht="16.5" thickTop="1" thickBot="1" x14ac:dyDescent="0.3">
      <c r="A13" s="496"/>
      <c r="B13" s="250">
        <f>K5</f>
        <v>15</v>
      </c>
      <c r="C13" s="251">
        <f>J5</f>
        <v>4</v>
      </c>
      <c r="D13" s="438">
        <f>IF(AND(B12=0,B13=0),0,1)*0+IF(AND(B12&gt;C12,B13&gt;C13),1,0)*2+IF(AND(B12&lt;C12,B13&lt;C13),1,0)*IF(AND(B12=0,B13=0),0,1)+IF(D12&gt;E12,1,0)*2+IF(D12&lt;E12,1,0)*1</f>
        <v>2</v>
      </c>
      <c r="E13" s="438"/>
      <c r="F13" s="256">
        <f>K9</f>
        <v>15</v>
      </c>
      <c r="G13" s="257">
        <f>J9</f>
        <v>13</v>
      </c>
      <c r="H13" s="438">
        <f>IF(AND(F12=0,F13=0),0,1)*0+IF(AND(F12&gt;G12,F13&gt;G13),1,0)*2+IF(AND(F12&lt;G12,F13&lt;G13),1,0)*IF(AND(F12=0,F13=0),0,1)+IF(H12&gt;I12,1,0)*2+IF(H12&lt;I12,1,0)*1</f>
        <v>2</v>
      </c>
      <c r="I13" s="438"/>
      <c r="J13" s="509"/>
      <c r="K13" s="509"/>
      <c r="L13" s="509"/>
      <c r="M13" s="509"/>
      <c r="N13" s="250">
        <v>16</v>
      </c>
      <c r="O13" s="251">
        <v>14</v>
      </c>
      <c r="P13" s="438">
        <f>IF(AND(N12=0,N13=0),0,1)*0+IF(AND(N12&gt;O12,N13&gt;O13),1,0)*2+IF(AND(N12&lt;O12,N13&lt;O13),1,0)*IF(AND(N12=0,N13=0),0,1)+IF(P12&gt;Q12,1,0)*2+IF(P12&lt;Q12,1,0)*1</f>
        <v>2</v>
      </c>
      <c r="Q13" s="438"/>
      <c r="R13" s="305">
        <v>15</v>
      </c>
      <c r="S13" s="251">
        <v>10</v>
      </c>
      <c r="T13" s="438">
        <f>IF(AND(R12=0,R13=0),0,1)*0+IF(AND(R12&gt;S12,R13&gt;S13),1,0)*2+IF(AND(R12&lt;S12,R13&lt;S13),1,0)*IF(AND(R12=0,R13=0),0,1)+IF(T12&gt;U12,1,0)*2+IF(T12&lt;U12,1,0)*1</f>
        <v>2</v>
      </c>
      <c r="U13" s="438"/>
      <c r="V13" s="505"/>
      <c r="W13" s="506"/>
      <c r="X13" s="497"/>
      <c r="Y13" s="498"/>
      <c r="Z13" s="511"/>
      <c r="AA13" s="510"/>
      <c r="AB13" s="500"/>
      <c r="AC13" s="276"/>
      <c r="AD13" s="501"/>
      <c r="AE13" s="502"/>
      <c r="AF13" s="502"/>
      <c r="AG13" s="503"/>
    </row>
    <row r="14" spans="1:33" ht="16.5" thickTop="1" thickBot="1" x14ac:dyDescent="0.3">
      <c r="A14" s="496"/>
      <c r="B14" s="309">
        <f>K6</f>
        <v>0</v>
      </c>
      <c r="C14" s="310">
        <f>J6</f>
        <v>0</v>
      </c>
      <c r="D14" s="311">
        <f>M6</f>
        <v>0</v>
      </c>
      <c r="E14" s="299">
        <f>L6</f>
        <v>0</v>
      </c>
      <c r="F14" s="306">
        <f>K10</f>
        <v>0</v>
      </c>
      <c r="G14" s="320">
        <f>J10</f>
        <v>0</v>
      </c>
      <c r="H14" s="308">
        <f>M10</f>
        <v>0</v>
      </c>
      <c r="I14" s="302">
        <f>L10</f>
        <v>0</v>
      </c>
      <c r="J14" s="509"/>
      <c r="K14" s="509"/>
      <c r="L14" s="509"/>
      <c r="M14" s="509"/>
      <c r="N14" s="309"/>
      <c r="O14" s="310"/>
      <c r="P14" s="311"/>
      <c r="Q14" s="302"/>
      <c r="R14" s="312"/>
      <c r="S14" s="310"/>
      <c r="T14" s="302"/>
      <c r="U14" s="313"/>
      <c r="V14" s="505">
        <f>P15+H15+D15+T15</f>
        <v>0</v>
      </c>
      <c r="W14" s="506"/>
      <c r="X14" s="497">
        <f>H14+F14+F15+D14+B14+B15+N14+N15+P14+R14+R15+T14</f>
        <v>0</v>
      </c>
      <c r="Y14" s="498">
        <f>I14+G14+G15+E14+C14+C15+O15+O14+U14+S14+S15+Q14</f>
        <v>0</v>
      </c>
      <c r="Z14" s="511"/>
      <c r="AA14" s="510"/>
      <c r="AB14" s="500"/>
      <c r="AC14" s="276"/>
      <c r="AD14" s="501"/>
      <c r="AE14" s="502"/>
      <c r="AF14" s="502"/>
      <c r="AG14" s="503"/>
    </row>
    <row r="15" spans="1:33" ht="16.5" thickTop="1" thickBot="1" x14ac:dyDescent="0.3">
      <c r="A15" s="496"/>
      <c r="B15" s="316">
        <f>K7</f>
        <v>0</v>
      </c>
      <c r="C15" s="317">
        <f>J7</f>
        <v>0</v>
      </c>
      <c r="D15" s="438">
        <f>IF(AND(B14=0,B15=0),0,1)*0+IF(AND(B14&gt;C14,B15&gt;C15),1,0)*2+IF(AND(B14&lt;C14,B15&lt;C15),1,0)*IF(AND(B14=0,B15=0),0,1)+IF(D14&gt;E14,1,0)*2+IF(D14&lt;E14,1,0)*1</f>
        <v>0</v>
      </c>
      <c r="E15" s="438"/>
      <c r="F15" s="317">
        <f>K11</f>
        <v>0</v>
      </c>
      <c r="G15" s="315">
        <f>J11</f>
        <v>0</v>
      </c>
      <c r="H15" s="438">
        <f>IF(AND(F14=0,F15=0),0,1)*0+IF(AND(F14&gt;G14,F15&gt;G15),1,0)*2+IF(AND(F14&lt;G14,F15&lt;G15),1,0)*IF(AND(F14=0,F15=0),0,1)+IF(H14&gt;I14,1,0)*2+IF(H14&lt;I14,1,0)*1</f>
        <v>0</v>
      </c>
      <c r="I15" s="438"/>
      <c r="J15" s="509"/>
      <c r="K15" s="509"/>
      <c r="L15" s="509"/>
      <c r="M15" s="509"/>
      <c r="N15" s="316"/>
      <c r="O15" s="317"/>
      <c r="P15" s="438">
        <f>IF(AND(N14=0,N15=0),0,1)*0+IF(AND(N14&gt;O14,N15&gt;O15),1,0)*2+IF(AND(N14&lt;O14,N15&lt;O15),1,0)*IF(AND(N14=0,N15=0),0,1)+IF(P14&gt;Q14,1,0)*2+IF(P14&lt;Q14,1,0)*1</f>
        <v>0</v>
      </c>
      <c r="Q15" s="438"/>
      <c r="R15" s="318"/>
      <c r="S15" s="317"/>
      <c r="T15" s="438">
        <f>IF(AND(R14=0,R15=0),0,1)*0+IF(AND(R14&gt;S14,R15&gt;S15),1,0)*2+IF(AND(R14&lt;S14,R15&lt;S15),1,0)*IF(AND(R14=0,R15=0),0,1)+IF(T14&gt;U14,1,0)*2+IF(T14&lt;U14,1,0)*1</f>
        <v>0</v>
      </c>
      <c r="U15" s="438"/>
      <c r="V15" s="505"/>
      <c r="W15" s="506"/>
      <c r="X15" s="497"/>
      <c r="Y15" s="498"/>
      <c r="Z15" s="511"/>
      <c r="AA15" s="510"/>
      <c r="AB15" s="500"/>
      <c r="AC15" s="276"/>
      <c r="AD15" s="501"/>
      <c r="AE15" s="502"/>
      <c r="AF15" s="502"/>
      <c r="AG15" s="503"/>
    </row>
    <row r="16" spans="1:33" ht="16.5" thickTop="1" thickBot="1" x14ac:dyDescent="0.3">
      <c r="A16" s="496" t="s">
        <v>72</v>
      </c>
      <c r="B16" s="248">
        <f>O4</f>
        <v>15</v>
      </c>
      <c r="C16" s="245">
        <f>N4</f>
        <v>12</v>
      </c>
      <c r="D16" s="246">
        <f>Q4</f>
        <v>0</v>
      </c>
      <c r="E16" s="297">
        <f>P4</f>
        <v>0</v>
      </c>
      <c r="F16" s="252">
        <f>O8</f>
        <v>4</v>
      </c>
      <c r="G16" s="253">
        <f>N8</f>
        <v>15</v>
      </c>
      <c r="H16" s="254">
        <f>Q8</f>
        <v>0</v>
      </c>
      <c r="I16" s="321">
        <f>P8</f>
        <v>0</v>
      </c>
      <c r="J16" s="248">
        <f>O12</f>
        <v>4</v>
      </c>
      <c r="K16" s="245">
        <f>N12</f>
        <v>15</v>
      </c>
      <c r="L16" s="246">
        <f>Q12</f>
        <v>0</v>
      </c>
      <c r="M16" s="297">
        <f>P12</f>
        <v>0</v>
      </c>
      <c r="N16" s="509"/>
      <c r="O16" s="509"/>
      <c r="P16" s="509"/>
      <c r="Q16" s="509"/>
      <c r="R16" s="322">
        <v>17</v>
      </c>
      <c r="S16" s="245">
        <v>15</v>
      </c>
      <c r="T16" s="321">
        <v>9</v>
      </c>
      <c r="U16" s="255">
        <v>11</v>
      </c>
      <c r="V16" s="505">
        <f>H17+D17+L17+T17</f>
        <v>5</v>
      </c>
      <c r="W16" s="506">
        <f>V16+V18</f>
        <v>5</v>
      </c>
      <c r="X16" s="497">
        <f>J16+J17+L16+B16+B17+D16+F16+F17+H16+R16+R17+T16</f>
        <v>103</v>
      </c>
      <c r="Y16" s="498">
        <f>K17+K16+M16+C17+C16+E16+I16+G16+G17+S16+S17+U16</f>
        <v>121</v>
      </c>
      <c r="Z16" s="511">
        <f>X16+X18</f>
        <v>103</v>
      </c>
      <c r="AA16" s="510">
        <f>Y16+Y18</f>
        <v>121</v>
      </c>
      <c r="AB16" s="500" t="s">
        <v>220</v>
      </c>
      <c r="AC16" s="276"/>
      <c r="AD16" s="50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3</v>
      </c>
      <c r="AE16" s="50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6</v>
      </c>
      <c r="AF16" s="502">
        <f>AD16/AE16</f>
        <v>0.5</v>
      </c>
      <c r="AG16" s="503">
        <f>Z16/AA16</f>
        <v>0.85123966942148765</v>
      </c>
    </row>
    <row r="17" spans="1:33" ht="16.5" thickTop="1" thickBot="1" x14ac:dyDescent="0.3">
      <c r="A17" s="496"/>
      <c r="B17" s="250">
        <f>O5</f>
        <v>15</v>
      </c>
      <c r="C17" s="251">
        <f>N5</f>
        <v>7</v>
      </c>
      <c r="D17" s="438">
        <f>IF(AND(B16=0,B17=0),0,1)*0+IF(AND(B16&gt;C16,B17&gt;C17),1,0)*2+IF(AND(B16&lt;C16,B17&lt;C17),1,0)*IF(AND(B16=0,B17=0),0,1)+IF(D16&gt;E16,1,0)*2+IF(D16&lt;E16,1,0)*1</f>
        <v>2</v>
      </c>
      <c r="E17" s="438"/>
      <c r="F17" s="251">
        <f>O9</f>
        <v>13</v>
      </c>
      <c r="G17" s="257">
        <f>N9</f>
        <v>15</v>
      </c>
      <c r="H17" s="438">
        <f>IF(AND(F16=0,F17=0),0,1)*0+IF(AND(F16&gt;G16,F17&gt;G17),1,0)*2+IF(AND(F16&lt;G16,F17&lt;G17),1,0)*IF(AND(F16=0,F17=0),0,1)+IF(H16&gt;I16,1,0)*2+IF(H16&lt;I16,1,0)*1</f>
        <v>1</v>
      </c>
      <c r="I17" s="438"/>
      <c r="J17" s="250">
        <f>O13</f>
        <v>14</v>
      </c>
      <c r="K17" s="251">
        <f>N13</f>
        <v>16</v>
      </c>
      <c r="L17" s="438">
        <f>IF(AND(J16=0,J17=0),0,1)*0+IF(AND(J16&gt;K16,J17&gt;K17),1,0)*2+IF(AND(J16&lt;K16,J17&lt;K17),1,0)*IF(AND(J16=0,J17=0),0,1)+IF(L16&gt;M16,1,0)*2+IF(L16&lt;M16,1,0)*1</f>
        <v>1</v>
      </c>
      <c r="M17" s="438"/>
      <c r="N17" s="509"/>
      <c r="O17" s="509"/>
      <c r="P17" s="509"/>
      <c r="Q17" s="509"/>
      <c r="R17" s="305">
        <v>12</v>
      </c>
      <c r="S17" s="251">
        <v>15</v>
      </c>
      <c r="T17" s="438">
        <f>IF(AND(R16=0,R17=0),0,1)*0+IF(AND(R16&gt;S16,R17&gt;S17),1,0)*2+IF(AND(R16&lt;S16,R17&lt;S17),1,0)*IF(AND(R16=0,R17=0),0,1)+IF(T16&gt;U16,1,0)*2+IF(T16&lt;U16,1,0)*1</f>
        <v>1</v>
      </c>
      <c r="U17" s="438"/>
      <c r="V17" s="505"/>
      <c r="W17" s="506"/>
      <c r="X17" s="497"/>
      <c r="Y17" s="498"/>
      <c r="Z17" s="511"/>
      <c r="AA17" s="510"/>
      <c r="AB17" s="500"/>
      <c r="AC17" s="276"/>
      <c r="AD17" s="501"/>
      <c r="AE17" s="502"/>
      <c r="AF17" s="502"/>
      <c r="AG17" s="503"/>
    </row>
    <row r="18" spans="1:33" ht="16.5" thickTop="1" thickBot="1" x14ac:dyDescent="0.3">
      <c r="A18" s="496"/>
      <c r="B18" s="309">
        <f>O6</f>
        <v>0</v>
      </c>
      <c r="C18" s="310">
        <f>N6</f>
        <v>0</v>
      </c>
      <c r="D18" s="323">
        <f>Q6</f>
        <v>0</v>
      </c>
      <c r="E18" s="299">
        <f>P6</f>
        <v>0</v>
      </c>
      <c r="F18" s="306">
        <f>O10</f>
        <v>0</v>
      </c>
      <c r="G18" s="320">
        <f>N10</f>
        <v>0</v>
      </c>
      <c r="H18" s="324">
        <f>Q10</f>
        <v>0</v>
      </c>
      <c r="I18" s="302">
        <f>P10</f>
        <v>0</v>
      </c>
      <c r="J18" s="309">
        <f>O14</f>
        <v>0</v>
      </c>
      <c r="K18" s="310">
        <f>N14</f>
        <v>0</v>
      </c>
      <c r="L18" s="323">
        <f>Q14</f>
        <v>0</v>
      </c>
      <c r="M18" s="299">
        <f>P14</f>
        <v>0</v>
      </c>
      <c r="N18" s="509"/>
      <c r="O18" s="509"/>
      <c r="P18" s="509"/>
      <c r="Q18" s="509"/>
      <c r="R18" s="312"/>
      <c r="S18" s="310"/>
      <c r="T18" s="302"/>
      <c r="U18" s="313"/>
      <c r="V18" s="514">
        <f>D19+H19+L19+T19</f>
        <v>0</v>
      </c>
      <c r="W18" s="506"/>
      <c r="X18" s="511">
        <f>F19+J19+R18+R19+T18+J18+L18+B18+D18+F18+H18+B19</f>
        <v>0</v>
      </c>
      <c r="Y18" s="510">
        <f>K18+M18+C18+E18+I18+G18+C19+G19+K19+S18+S19+U18</f>
        <v>0</v>
      </c>
      <c r="Z18" s="511"/>
      <c r="AA18" s="510"/>
      <c r="AB18" s="500"/>
      <c r="AC18" s="276"/>
      <c r="AD18" s="501"/>
      <c r="AE18" s="502"/>
      <c r="AF18" s="502"/>
      <c r="AG18" s="503"/>
    </row>
    <row r="19" spans="1:33" ht="16.5" thickTop="1" thickBot="1" x14ac:dyDescent="0.3">
      <c r="A19" s="496"/>
      <c r="B19" s="316">
        <f>O7</f>
        <v>0</v>
      </c>
      <c r="C19" s="317">
        <f>N7</f>
        <v>0</v>
      </c>
      <c r="D19" s="438">
        <f>IF(AND(B18=0,B19=0),0,1)*0+IF(AND(B18&gt;C18,B19&gt;C19),1,0)*2+IF(AND(B18&lt;C18,B19&lt;C19),1,0)*IF(AND(B18=0,B19=0),0,1)+IF(D18&gt;E18,1,0)*2+IF(D18&lt;E18,1,0)*1</f>
        <v>0</v>
      </c>
      <c r="E19" s="438"/>
      <c r="F19" s="317">
        <f>O11</f>
        <v>0</v>
      </c>
      <c r="G19" s="315">
        <f>N11</f>
        <v>0</v>
      </c>
      <c r="H19" s="516">
        <f>IF(AND(F18=0,F19=0),0,1)*0+IF(AND(F18&gt;G18,F19&gt;G19),1,0)*2+IF(AND(F18&lt;G18,F19&lt;G19),1,0)*IF(AND(F18=0,F19=0),0,1)+IF(H18&gt;I18,1,0)*2+IF(H18&lt;I18,1,0)*1</f>
        <v>0</v>
      </c>
      <c r="I19" s="516"/>
      <c r="J19" s="316">
        <f>O15</f>
        <v>0</v>
      </c>
      <c r="K19" s="317">
        <f>N15</f>
        <v>0</v>
      </c>
      <c r="L19" s="516">
        <f>IF(AND(J18=0,J19=0),0,1)*0+IF(AND(J18&gt;K18,J19&gt;K19),1,0)*2+IF(AND(J18&lt;K18,J19&lt;K19),1,0)*IF(AND(J18=0,J19=0),0,1)+IF(L18&gt;M18,1,0)*2+IF(L18&lt;M18,1,0)*1</f>
        <v>0</v>
      </c>
      <c r="M19" s="516"/>
      <c r="N19" s="509"/>
      <c r="O19" s="509"/>
      <c r="P19" s="509"/>
      <c r="Q19" s="509"/>
      <c r="R19" s="318"/>
      <c r="S19" s="317"/>
      <c r="T19" s="438">
        <f>IF(AND(R18=0,R19=0),0,1)*0+IF(AND(R18&gt;S18,R19&gt;S19),1,0)*2+IF(AND(R18&lt;S18,R19&lt;S19),1,0)*IF(AND(R18=0,R19=0),0,1)+IF(T18&gt;U18,1,0)*2+IF(T18&lt;U18,1,0)*1</f>
        <v>0</v>
      </c>
      <c r="U19" s="438"/>
      <c r="V19" s="514"/>
      <c r="W19" s="506"/>
      <c r="X19" s="511"/>
      <c r="Y19" s="510"/>
      <c r="Z19" s="511"/>
      <c r="AA19" s="510"/>
      <c r="AB19" s="500"/>
      <c r="AC19" s="276"/>
      <c r="AD19" s="501"/>
      <c r="AE19" s="502"/>
      <c r="AF19" s="502"/>
      <c r="AG19" s="503"/>
    </row>
    <row r="20" spans="1:33" ht="16.5" thickTop="1" thickBot="1" x14ac:dyDescent="0.3">
      <c r="A20" s="512" t="s">
        <v>231</v>
      </c>
      <c r="B20" s="248">
        <f>S4</f>
        <v>15</v>
      </c>
      <c r="C20" s="325">
        <f>R4</f>
        <v>4</v>
      </c>
      <c r="D20" s="254">
        <f>U4</f>
        <v>0</v>
      </c>
      <c r="E20" s="297">
        <f>T4</f>
        <v>0</v>
      </c>
      <c r="F20" s="252">
        <f>S8</f>
        <v>11</v>
      </c>
      <c r="G20" s="253">
        <f>R8</f>
        <v>15</v>
      </c>
      <c r="H20" s="304">
        <f>U8</f>
        <v>8</v>
      </c>
      <c r="I20" s="302">
        <f>T8</f>
        <v>11</v>
      </c>
      <c r="J20" s="300">
        <f>S12</f>
        <v>13</v>
      </c>
      <c r="K20" s="326">
        <f>R12</f>
        <v>15</v>
      </c>
      <c r="L20" s="304">
        <f>U12</f>
        <v>0</v>
      </c>
      <c r="M20" s="299">
        <f>T12</f>
        <v>0</v>
      </c>
      <c r="N20" s="322">
        <f>S16</f>
        <v>15</v>
      </c>
      <c r="O20" s="325">
        <f>R16</f>
        <v>17</v>
      </c>
      <c r="P20" s="254">
        <f>U16</f>
        <v>11</v>
      </c>
      <c r="Q20" s="299">
        <f>T16</f>
        <v>9</v>
      </c>
      <c r="R20" s="513"/>
      <c r="S20" s="513"/>
      <c r="T20" s="513"/>
      <c r="U20" s="513"/>
      <c r="V20" s="514">
        <f>P21+L21+H21+D21</f>
        <v>6</v>
      </c>
      <c r="W20" s="515">
        <f>V20+V22</f>
        <v>6</v>
      </c>
      <c r="X20" s="511">
        <f>P20+N20+N21+L20+J20+J21+H20+F20+F21+D20+B20+B21</f>
        <v>128</v>
      </c>
      <c r="Y20" s="510">
        <f>Q20+O20+O21+M20+K20+K21+I20+G20+G21+E20+C20+C21</f>
        <v>117</v>
      </c>
      <c r="Z20" s="520">
        <f>X20+X22</f>
        <v>128</v>
      </c>
      <c r="AA20" s="521">
        <f>Y20+Y22</f>
        <v>117</v>
      </c>
      <c r="AB20" s="523" t="s">
        <v>219</v>
      </c>
      <c r="AC20" s="276"/>
      <c r="AD20" s="524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5</v>
      </c>
      <c r="AE20" s="51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5</v>
      </c>
      <c r="AF20" s="517">
        <f>AD20/AE20</f>
        <v>1</v>
      </c>
      <c r="AG20" s="518">
        <f>Z20/AA20</f>
        <v>1.0940170940170941</v>
      </c>
    </row>
    <row r="21" spans="1:33" ht="16.5" thickTop="1" thickBot="1" x14ac:dyDescent="0.3">
      <c r="A21" s="512"/>
      <c r="B21" s="250">
        <f>S5</f>
        <v>15</v>
      </c>
      <c r="C21" s="251">
        <f>R5</f>
        <v>7</v>
      </c>
      <c r="D21" s="438">
        <f>IF(AND(B20=0,B21=0),0,1)*0+IF(AND(B20&gt;C20,B21&gt;C21),1,0)*2+IF(AND(B20&lt;C20,B21&lt;C21),1,0)*IF(AND(B20=0,B21=0),0,1)+IF(D20&gt;E20,1,0)*2+IF(D20&lt;E20,1,0)*1</f>
        <v>2</v>
      </c>
      <c r="E21" s="438"/>
      <c r="F21" s="251">
        <f>S9</f>
        <v>15</v>
      </c>
      <c r="G21" s="257">
        <f>R9</f>
        <v>12</v>
      </c>
      <c r="H21" s="438">
        <f>IF(AND(F20=0,F21=0),0,1)*0+IF(AND(F20&gt;G20,F21&gt;G21),1,0)*2+IF(AND(F20&lt;G20,F21&lt;G21),1,0)*IF(AND(F20=0,F21=0),0,1)+IF(H20&gt;I20,1,0)*2+IF(H20&lt;I20,1,0)*1</f>
        <v>1</v>
      </c>
      <c r="I21" s="438"/>
      <c r="J21" s="250">
        <f>S13</f>
        <v>10</v>
      </c>
      <c r="K21" s="251">
        <f>R13</f>
        <v>15</v>
      </c>
      <c r="L21" s="438">
        <f>IF(AND(J20=0,J21=0),0,1)*0+IF(AND(J20&gt;K20,J21&gt;K21),1,0)*2+IF(AND(J20&lt;K20,J21&lt;K21),1,0)*IF(AND(J20=0,J21=0),0,1)+IF(L20&gt;M20,1,0)*2+IF(L20&lt;M20,1,0)*1</f>
        <v>1</v>
      </c>
      <c r="M21" s="438"/>
      <c r="N21" s="305">
        <f>S17</f>
        <v>15</v>
      </c>
      <c r="O21" s="251">
        <f>R17</f>
        <v>12</v>
      </c>
      <c r="P21" s="438">
        <f>IF(AND(N20=0,N21=0),0,1)*0+IF(AND(N20&gt;O20,N21&gt;O21),1,0)*2+IF(AND(N20&lt;O20,N21&lt;O21),1,0)*IF(AND(N20=0,N21=0),0,1)+IF(P20&gt;Q20,1,0)*2+IF(P20&lt;Q20,1,0)*1</f>
        <v>2</v>
      </c>
      <c r="Q21" s="438"/>
      <c r="R21" s="513"/>
      <c r="S21" s="513"/>
      <c r="T21" s="513"/>
      <c r="U21" s="513"/>
      <c r="V21" s="514"/>
      <c r="W21" s="515"/>
      <c r="X21" s="511"/>
      <c r="Y21" s="510"/>
      <c r="Z21" s="520"/>
      <c r="AA21" s="521"/>
      <c r="AB21" s="523"/>
      <c r="AC21" s="276"/>
      <c r="AD21" s="524"/>
      <c r="AE21" s="517"/>
      <c r="AF21" s="517"/>
      <c r="AG21" s="518"/>
    </row>
    <row r="22" spans="1:33" ht="16.5" thickTop="1" thickBot="1" x14ac:dyDescent="0.3">
      <c r="A22" s="512"/>
      <c r="B22" s="309">
        <f>S6</f>
        <v>0</v>
      </c>
      <c r="C22" s="310">
        <f>R6</f>
        <v>0</v>
      </c>
      <c r="D22" s="308">
        <f>U6</f>
        <v>0</v>
      </c>
      <c r="E22" s="299">
        <f>T6</f>
        <v>0</v>
      </c>
      <c r="F22" s="306">
        <f>S10</f>
        <v>0</v>
      </c>
      <c r="G22" s="320">
        <f>R10</f>
        <v>0</v>
      </c>
      <c r="H22" s="308">
        <f>U10</f>
        <v>0</v>
      </c>
      <c r="I22" s="302">
        <f>T10</f>
        <v>0</v>
      </c>
      <c r="J22" s="309">
        <f>S14</f>
        <v>0</v>
      </c>
      <c r="K22" s="327">
        <f>R14</f>
        <v>0</v>
      </c>
      <c r="L22" s="308">
        <f>U14</f>
        <v>0</v>
      </c>
      <c r="M22" s="299">
        <f>T14</f>
        <v>0</v>
      </c>
      <c r="N22" s="312">
        <f>S18</f>
        <v>0</v>
      </c>
      <c r="O22" s="327">
        <f>R18</f>
        <v>0</v>
      </c>
      <c r="P22" s="308">
        <f>U18</f>
        <v>0</v>
      </c>
      <c r="Q22" s="299">
        <f>T18</f>
        <v>0</v>
      </c>
      <c r="R22" s="513"/>
      <c r="S22" s="513"/>
      <c r="T22" s="513"/>
      <c r="U22" s="513"/>
      <c r="V22" s="519">
        <f>P23+L23+H23+D23</f>
        <v>0</v>
      </c>
      <c r="W22" s="515"/>
      <c r="X22" s="520">
        <f>P22+N22+N23+L22+J22+J23+H22+F22+F23+D22+B22+B23</f>
        <v>0</v>
      </c>
      <c r="Y22" s="521">
        <f>Q22+O22+O23+M22+K22+K23+I22+G22+G23+E22+C22+C23</f>
        <v>0</v>
      </c>
      <c r="Z22" s="520"/>
      <c r="AA22" s="521"/>
      <c r="AB22" s="523"/>
      <c r="AC22" s="276"/>
      <c r="AD22" s="524"/>
      <c r="AE22" s="517"/>
      <c r="AF22" s="517"/>
      <c r="AG22" s="518"/>
    </row>
    <row r="23" spans="1:33" ht="16.5" thickTop="1" thickBot="1" x14ac:dyDescent="0.3">
      <c r="A23" s="512"/>
      <c r="B23" s="328">
        <f>S7</f>
        <v>0</v>
      </c>
      <c r="C23" s="329">
        <f>R7</f>
        <v>0</v>
      </c>
      <c r="D23" s="522">
        <f>IF(AND(B22=0,B23=0),0,1)*0+IF(AND(B22&gt;C22,B23&gt;C23),1,0)*2+IF(AND(B22&lt;C22,B23&lt;C23),1,0)*IF(AND(B22=0,B23=0),0,1)+IF(D22&gt;E22,1,0)*2+IF(D22&lt;E22,1,0)*1</f>
        <v>0</v>
      </c>
      <c r="E23" s="522"/>
      <c r="F23" s="329">
        <f>S11</f>
        <v>0</v>
      </c>
      <c r="G23" s="330">
        <f>R11</f>
        <v>0</v>
      </c>
      <c r="H23" s="522">
        <f>IF(AND(F22=0,F23=0),0,1)*0+IF(AND(F22&gt;G22,F23&gt;G23),1,0)*2+IF(AND(F22&lt;G22,F23&lt;G23),1,0)*IF(AND(F22=0,F23=0),0,1)+IF(H22&gt;I22,1,0)*2+IF(H22&lt;I22,1,0)*1</f>
        <v>0</v>
      </c>
      <c r="I23" s="522"/>
      <c r="J23" s="328">
        <f>S15</f>
        <v>0</v>
      </c>
      <c r="K23" s="329">
        <f>R15</f>
        <v>0</v>
      </c>
      <c r="L23" s="522">
        <f>IF(AND(J22=0,J23=0),0,1)*0+IF(AND(J22&gt;K22,J23&gt;K23),1,0)*2+IF(AND(J22&lt;K22,J23&lt;K23),1,0)*IF(AND(J22=0,J23=0),0,1)+IF(L22&gt;M22,1,0)*2+IF(L22&lt;M22,1,0)*1</f>
        <v>0</v>
      </c>
      <c r="M23" s="522"/>
      <c r="N23" s="331">
        <f>S19</f>
        <v>0</v>
      </c>
      <c r="O23" s="329">
        <f>R19</f>
        <v>0</v>
      </c>
      <c r="P23" s="522">
        <f>IF(AND(N22=0,N23=0),0,1)*0+IF(AND(N22&gt;O22,N23&gt;O23),1,0)*2+IF(AND(N22&lt;O22,N23&lt;O23),1,0)*IF(AND(N22=0,N23=0),0,1)+IF(P22&gt;Q22,1,0)*2+IF(P22&lt;Q22,1,0)*1</f>
        <v>0</v>
      </c>
      <c r="Q23" s="522"/>
      <c r="R23" s="513"/>
      <c r="S23" s="513"/>
      <c r="T23" s="513"/>
      <c r="U23" s="513"/>
      <c r="V23" s="519"/>
      <c r="W23" s="515"/>
      <c r="X23" s="520"/>
      <c r="Y23" s="521"/>
      <c r="Z23" s="520"/>
      <c r="AA23" s="521"/>
      <c r="AB23" s="523"/>
      <c r="AC23" s="276"/>
      <c r="AD23" s="524"/>
      <c r="AE23" s="517"/>
      <c r="AF23" s="517"/>
      <c r="AG23" s="518"/>
    </row>
    <row r="24" spans="1:33" ht="15.75" thickTop="1" x14ac:dyDescent="0.25">
      <c r="A24" s="276"/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</row>
    <row r="25" spans="1:33" x14ac:dyDescent="0.25">
      <c r="A25" s="276"/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</row>
    <row r="26" spans="1:33" x14ac:dyDescent="0.25">
      <c r="A26" s="276" t="s">
        <v>10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</row>
  </sheetData>
  <mergeCells count="129">
    <mergeCell ref="AE20:AE23"/>
    <mergeCell ref="AF20:AF23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  <mergeCell ref="A20:A23"/>
    <mergeCell ref="R20:U23"/>
    <mergeCell ref="V20:V21"/>
    <mergeCell ref="W20:W23"/>
    <mergeCell ref="X20:X21"/>
    <mergeCell ref="AE16:AE19"/>
    <mergeCell ref="AF16:AF19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L19:M19"/>
    <mergeCell ref="T19:U19"/>
    <mergeCell ref="Y16:Y17"/>
    <mergeCell ref="Z16:Z19"/>
    <mergeCell ref="AA16:AA19"/>
    <mergeCell ref="AB16:AB19"/>
    <mergeCell ref="AD16:AD19"/>
    <mergeCell ref="A16:A19"/>
    <mergeCell ref="N16:Q19"/>
    <mergeCell ref="V16:V17"/>
    <mergeCell ref="W16:W19"/>
    <mergeCell ref="X16:X17"/>
    <mergeCell ref="AE12:AE15"/>
    <mergeCell ref="AF12:AF15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P15:Q15"/>
    <mergeCell ref="T15:U15"/>
    <mergeCell ref="Y12:Y13"/>
    <mergeCell ref="Z12:Z15"/>
    <mergeCell ref="AA12:AA15"/>
    <mergeCell ref="AB12:AB15"/>
    <mergeCell ref="AD12:AD15"/>
    <mergeCell ref="A12:A15"/>
    <mergeCell ref="J12:M15"/>
    <mergeCell ref="V12:V13"/>
    <mergeCell ref="W12:W15"/>
    <mergeCell ref="X12:X13"/>
    <mergeCell ref="AG8:AG11"/>
    <mergeCell ref="L9:M9"/>
    <mergeCell ref="T9:U9"/>
    <mergeCell ref="V10:V11"/>
    <mergeCell ref="P11:Q11"/>
    <mergeCell ref="T11:U11"/>
    <mergeCell ref="AA8:AA11"/>
    <mergeCell ref="AB8:AB11"/>
    <mergeCell ref="AD8:AD11"/>
    <mergeCell ref="AE8:AE11"/>
    <mergeCell ref="AF8:AF11"/>
    <mergeCell ref="X10:X11"/>
    <mergeCell ref="Y10:Y11"/>
    <mergeCell ref="D11:E11"/>
    <mergeCell ref="L11:M11"/>
    <mergeCell ref="F8:I11"/>
    <mergeCell ref="V8:V9"/>
    <mergeCell ref="W8:W11"/>
    <mergeCell ref="Z8:Z11"/>
    <mergeCell ref="AB4:AB7"/>
    <mergeCell ref="AD4:AD7"/>
    <mergeCell ref="AE4:AE7"/>
    <mergeCell ref="AF4:AF7"/>
    <mergeCell ref="AG4:AG7"/>
    <mergeCell ref="Z3:AA3"/>
    <mergeCell ref="A4:A7"/>
    <mergeCell ref="B4:E7"/>
    <mergeCell ref="V4:V5"/>
    <mergeCell ref="W4:W7"/>
    <mergeCell ref="Z4:Z7"/>
    <mergeCell ref="AA4:AA7"/>
    <mergeCell ref="T5:U5"/>
    <mergeCell ref="V6:V7"/>
    <mergeCell ref="H7:I7"/>
    <mergeCell ref="T7:U7"/>
    <mergeCell ref="X4:X5"/>
    <mergeCell ref="Y4:Y5"/>
    <mergeCell ref="H5:I5"/>
    <mergeCell ref="L5:M5"/>
    <mergeCell ref="P5:Q5"/>
    <mergeCell ref="A1:X1"/>
    <mergeCell ref="B3:E3"/>
    <mergeCell ref="F3:I3"/>
    <mergeCell ref="J3:M3"/>
    <mergeCell ref="N3:Q3"/>
    <mergeCell ref="R3:U3"/>
    <mergeCell ref="V3:W3"/>
    <mergeCell ref="X3:Y3"/>
    <mergeCell ref="A8:A11"/>
    <mergeCell ref="X8:X9"/>
    <mergeCell ref="Y8:Y9"/>
    <mergeCell ref="D9:E9"/>
    <mergeCell ref="P9:Q9"/>
    <mergeCell ref="X6:X7"/>
    <mergeCell ref="Y6:Y7"/>
    <mergeCell ref="L7:M7"/>
    <mergeCell ref="P7:Q7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showZeros="0" workbookViewId="0">
      <selection activeCell="T13" sqref="T13"/>
    </sheetView>
  </sheetViews>
  <sheetFormatPr defaultRowHeight="15" x14ac:dyDescent="0.25"/>
  <cols>
    <col min="1" max="1" width="21.7109375" customWidth="1"/>
    <col min="2" max="2" width="4" customWidth="1"/>
    <col min="3" max="5" width="4.28515625" customWidth="1"/>
    <col min="6" max="8" width="4.42578125" customWidth="1"/>
    <col min="9" max="10" width="4.28515625" customWidth="1"/>
    <col min="11" max="11" width="4" customWidth="1"/>
    <col min="12" max="12" width="4.140625" customWidth="1"/>
    <col min="13" max="13" width="4.42578125" customWidth="1"/>
    <col min="14" max="15" width="4.140625" customWidth="1"/>
    <col min="16" max="16" width="4.28515625" customWidth="1"/>
    <col min="17" max="17" width="4.140625" customWidth="1"/>
    <col min="18" max="18" width="7.28515625" customWidth="1"/>
    <col min="19" max="19" width="4.28515625" customWidth="1"/>
    <col min="20" max="20" width="4.42578125" customWidth="1"/>
    <col min="21" max="21" width="8.28515625" customWidth="1"/>
    <col min="22" max="22" width="18.28515625" customWidth="1"/>
    <col min="24" max="24" width="9.5703125" customWidth="1"/>
  </cols>
  <sheetData>
    <row r="1" spans="1:26" ht="42.75" customHeight="1" x14ac:dyDescent="0.25">
      <c r="A1" s="372" t="s">
        <v>48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</row>
    <row r="2" spans="1:26" ht="15.75" thickBot="1" x14ac:dyDescent="0.3"/>
    <row r="3" spans="1:26" ht="49.5" customHeight="1" thickTop="1" thickBot="1" x14ac:dyDescent="0.3">
      <c r="A3" s="1" t="s">
        <v>0</v>
      </c>
      <c r="B3" s="373">
        <v>1</v>
      </c>
      <c r="C3" s="374"/>
      <c r="D3" s="374"/>
      <c r="E3" s="375"/>
      <c r="F3" s="373">
        <v>2</v>
      </c>
      <c r="G3" s="374"/>
      <c r="H3" s="374"/>
      <c r="I3" s="375"/>
      <c r="J3" s="373">
        <v>3</v>
      </c>
      <c r="K3" s="374"/>
      <c r="L3" s="374"/>
      <c r="M3" s="375"/>
      <c r="N3" s="373">
        <v>4</v>
      </c>
      <c r="O3" s="374"/>
      <c r="P3" s="374"/>
      <c r="Q3" s="375"/>
      <c r="R3" s="126" t="s">
        <v>12</v>
      </c>
      <c r="S3" s="376" t="s">
        <v>13</v>
      </c>
      <c r="T3" s="377"/>
      <c r="U3" s="2" t="s">
        <v>4</v>
      </c>
      <c r="W3" s="43" t="s">
        <v>6</v>
      </c>
      <c r="X3" s="44" t="s">
        <v>7</v>
      </c>
      <c r="Y3" s="44" t="s">
        <v>8</v>
      </c>
      <c r="Z3" s="45" t="s">
        <v>9</v>
      </c>
    </row>
    <row r="4" spans="1:26" ht="16.5" thickTop="1" thickBot="1" x14ac:dyDescent="0.3">
      <c r="A4" s="336" t="s">
        <v>67</v>
      </c>
      <c r="B4" s="365"/>
      <c r="C4" s="366"/>
      <c r="D4" s="366"/>
      <c r="E4" s="367"/>
      <c r="F4" s="29">
        <v>7</v>
      </c>
      <c r="G4" s="30">
        <v>15</v>
      </c>
      <c r="H4" s="31"/>
      <c r="I4" s="40"/>
      <c r="J4" s="29">
        <v>15</v>
      </c>
      <c r="K4" s="32">
        <v>12</v>
      </c>
      <c r="L4" s="31">
        <v>9</v>
      </c>
      <c r="M4" s="41">
        <v>11</v>
      </c>
      <c r="N4" s="29">
        <v>10</v>
      </c>
      <c r="O4" s="32">
        <v>15</v>
      </c>
      <c r="P4" s="31"/>
      <c r="Q4" s="41"/>
      <c r="R4" s="359">
        <f>P5+L5+H5</f>
        <v>3</v>
      </c>
      <c r="S4" s="344">
        <f>J4+J5+L4+N4+N5+P4+H4+F4+F5</f>
        <v>72</v>
      </c>
      <c r="T4" s="361">
        <f>K5+K4+M4+O5+O4+Q4+I4+G4+G5</f>
        <v>98</v>
      </c>
      <c r="U4" s="363" t="s">
        <v>220</v>
      </c>
      <c r="W4" s="346">
        <f>IF(F4&gt;G4,1,0)+IF(F5&gt;G5,1,0)+IF(H4&gt;I4,1,0)+IF(J4&gt;K4,1,0)+IF(J5&gt;K5,1,0)+IF(L4&gt;M4,1,0)+IF(N4&gt;O4,1,0)+IF(N5&gt;O5,1,0)+IF(P4&gt;Q4,1,0)</f>
        <v>1</v>
      </c>
      <c r="X4" s="332">
        <f>IF(F4&lt;G4,1,0)+IF(F5&lt;G5,1,0)+IF(H4&lt;I4,1,0)+IF(J4&lt;K4,1,0)+IF(J5&lt;K5,1,0)+IF(L4&lt;M4,1,0)+IF(N4&lt;O4,1,0)+IF(N5&lt;O5,1,0)+IF(P4&lt;Q4,1,0)</f>
        <v>6</v>
      </c>
      <c r="Y4" s="332">
        <f>W4/X4</f>
        <v>0.16666666666666666</v>
      </c>
      <c r="Z4" s="333">
        <f>S4/T4</f>
        <v>0.73469387755102045</v>
      </c>
    </row>
    <row r="5" spans="1:26" ht="15.75" thickBot="1" x14ac:dyDescent="0.3">
      <c r="A5" s="352"/>
      <c r="B5" s="368"/>
      <c r="C5" s="369"/>
      <c r="D5" s="369"/>
      <c r="E5" s="370"/>
      <c r="F5" s="33">
        <v>13</v>
      </c>
      <c r="G5" s="34">
        <v>15</v>
      </c>
      <c r="H5" s="334">
        <f>IF(AND(F4=0,F5=0),0,1)*0+IF(AND(F4&gt;G4,F5&gt;G5),1,0)*2+IF(AND(F4&lt;G4,F5&lt;G5),1,0)*IF(AND(F4=0,F5=0),0,1)+IF(H4&gt;I4,1,0)*2+IF(H4&lt;I4,1,0)*1</f>
        <v>1</v>
      </c>
      <c r="I5" s="335"/>
      <c r="J5" s="33">
        <v>12</v>
      </c>
      <c r="K5" s="34">
        <v>15</v>
      </c>
      <c r="L5" s="334">
        <f>IF(AND(J4=0,J5=0),0,1)*0+IF(AND(J4&gt;K4,J5&gt;K5),1,0)*2+IF(AND(J4&lt;K4,J5&lt;K5),1,0)*IF(AND(J4=0,J5=0),0,1)+IF(L4&gt;M4,1,0)*2+IF(L4&lt;M4,1,0)*1</f>
        <v>1</v>
      </c>
      <c r="M5" s="335"/>
      <c r="N5" s="33">
        <v>6</v>
      </c>
      <c r="O5" s="34">
        <v>15</v>
      </c>
      <c r="P5" s="334">
        <f>IF(AND(N4=0,N5=0),0,1)*0+IF(AND(N4&gt;O4,N5&gt;O5),1,0)*2+IF(AND(N4&lt;O4,N5&lt;O5),1,0)*IF(AND(N4=0,N5=0),0,1)+IF(P4&gt;Q4,1,0)*2+IF(P4&lt;Q4,1,0)*1</f>
        <v>1</v>
      </c>
      <c r="Q5" s="335"/>
      <c r="R5" s="360"/>
      <c r="S5" s="356"/>
      <c r="T5" s="362"/>
      <c r="U5" s="364"/>
      <c r="W5" s="357"/>
      <c r="X5" s="332"/>
      <c r="Y5" s="332"/>
      <c r="Z5" s="333"/>
    </row>
    <row r="6" spans="1:26" ht="16.5" thickTop="1" thickBot="1" x14ac:dyDescent="0.3">
      <c r="A6" s="336" t="s">
        <v>68</v>
      </c>
      <c r="B6" s="3">
        <f>G4</f>
        <v>15</v>
      </c>
      <c r="C6" s="4">
        <f>F4</f>
        <v>7</v>
      </c>
      <c r="D6" s="5">
        <f>I4</f>
        <v>0</v>
      </c>
      <c r="E6" s="6">
        <f>H4</f>
        <v>0</v>
      </c>
      <c r="F6" s="338"/>
      <c r="G6" s="339"/>
      <c r="H6" s="339"/>
      <c r="I6" s="340"/>
      <c r="J6" s="7">
        <v>15</v>
      </c>
      <c r="K6" s="8">
        <v>10</v>
      </c>
      <c r="L6" s="9"/>
      <c r="M6" s="127"/>
      <c r="N6" s="10">
        <v>5</v>
      </c>
      <c r="O6" s="8">
        <v>15</v>
      </c>
      <c r="P6" s="128"/>
      <c r="Q6" s="127"/>
      <c r="R6" s="359">
        <f>P7+L7+D7</f>
        <v>5</v>
      </c>
      <c r="S6" s="344">
        <f>J6+J7+L6+N6+N7+P6+D6+B6+B7</f>
        <v>69</v>
      </c>
      <c r="T6" s="361">
        <f>K7+K6+M6+O7+O6+Q6+E6+C6+C7</f>
        <v>70</v>
      </c>
      <c r="U6" s="363" t="s">
        <v>218</v>
      </c>
      <c r="W6" s="346">
        <f>IF(B6&gt;C6,1,0)+IF(B7&gt;C7,1,0)+IF(D6&gt;E6,1,0)+IF(J6&gt;K6,1,0)+IF(J7&gt;K7,1,0)+IF(L6&gt;M6,1,0)+IF(N6&gt;O6,1,0)+IF(N7&gt;O7,1,0)+IF(P6&gt;Q6,1,0)</f>
        <v>4</v>
      </c>
      <c r="X6" s="332">
        <f>IF(B6&lt;C6,1,0)+IF(B7&lt;C7,1,0)+IF(D6&lt;E6,1,0)+IF(J6&lt;K6,1,0)+IF(J7&lt;K7,1,0)+IF(L6&lt;M6,1,0)+IF(N6&lt;O6,1,0)+IF(N7&lt;O7,1,0)+IF(P6&lt;Q6,1,0)</f>
        <v>2</v>
      </c>
      <c r="Y6" s="332">
        <f t="shared" ref="Y6" si="0">W6/X6</f>
        <v>2</v>
      </c>
      <c r="Z6" s="333">
        <f t="shared" ref="Z6" si="1">S6/T6</f>
        <v>0.98571428571428577</v>
      </c>
    </row>
    <row r="7" spans="1:26" ht="15.75" thickBot="1" x14ac:dyDescent="0.3">
      <c r="A7" s="352"/>
      <c r="B7" s="11">
        <f>G5</f>
        <v>15</v>
      </c>
      <c r="C7" s="12">
        <f>F5</f>
        <v>13</v>
      </c>
      <c r="D7" s="334">
        <f>IF(AND(B6=0,B7=0),0,1)*0+IF(AND(B6&gt;C6,B7&gt;C7),1,0)*2+IF(AND(B6&lt;C6,B7&lt;C7),1,0)*IF(AND(B6=0,B7=0),0,1)+IF(D6&gt;E6,1,0)*2+IF(D6&lt;E6,1,0)*1</f>
        <v>2</v>
      </c>
      <c r="E7" s="335"/>
      <c r="F7" s="353"/>
      <c r="G7" s="354"/>
      <c r="H7" s="354"/>
      <c r="I7" s="355"/>
      <c r="J7" s="13">
        <v>15</v>
      </c>
      <c r="K7" s="14">
        <v>10</v>
      </c>
      <c r="L7" s="334">
        <f>IF(AND(J6=0,J7=0),0,1)*0+IF(AND(J6&gt;K6,J7&gt;K7),1,0)*2+IF(AND(J6&lt;K6,J7&lt;K7),1,0)*IF(AND(J6=0,J7=0),0,1)+IF(L6&gt;M6,1,0)*2+IF(L6&lt;M6,1,0)*1</f>
        <v>2</v>
      </c>
      <c r="M7" s="335"/>
      <c r="N7" s="13">
        <v>4</v>
      </c>
      <c r="O7" s="14">
        <v>15</v>
      </c>
      <c r="P7" s="334">
        <f>IF(AND(N6=0,N7=0),0,1)*0+IF(AND(N6&gt;O6,N7&gt;O7),1,0)*2+IF(AND(N6&lt;O6,N7&lt;O7),1,0)*IF(AND(N6=0,N7=0),0,1)+IF(P6&gt;Q6,1,0)*2+IF(P6&lt;Q6,1,0)*1</f>
        <v>1</v>
      </c>
      <c r="Q7" s="335"/>
      <c r="R7" s="360"/>
      <c r="S7" s="356"/>
      <c r="T7" s="362"/>
      <c r="U7" s="364"/>
      <c r="W7" s="357"/>
      <c r="X7" s="332"/>
      <c r="Y7" s="332"/>
      <c r="Z7" s="333"/>
    </row>
    <row r="8" spans="1:26" ht="16.5" thickTop="1" thickBot="1" x14ac:dyDescent="0.3">
      <c r="A8" s="336" t="s">
        <v>69</v>
      </c>
      <c r="B8" s="7">
        <f>K4</f>
        <v>12</v>
      </c>
      <c r="C8" s="15">
        <f>J4</f>
        <v>15</v>
      </c>
      <c r="D8" s="16">
        <f>M4</f>
        <v>11</v>
      </c>
      <c r="E8" s="129">
        <f>L4</f>
        <v>9</v>
      </c>
      <c r="F8" s="17">
        <f>K6</f>
        <v>10</v>
      </c>
      <c r="G8" s="18">
        <f>J6</f>
        <v>15</v>
      </c>
      <c r="H8" s="19">
        <f>M6</f>
        <v>0</v>
      </c>
      <c r="I8" s="130">
        <f>L6</f>
        <v>0</v>
      </c>
      <c r="J8" s="338"/>
      <c r="K8" s="339"/>
      <c r="L8" s="339"/>
      <c r="M8" s="340"/>
      <c r="N8" s="10">
        <v>8</v>
      </c>
      <c r="O8" s="8">
        <v>15</v>
      </c>
      <c r="P8" s="9"/>
      <c r="Q8" s="127"/>
      <c r="R8" s="359">
        <f>P9+H9+D9</f>
        <v>4</v>
      </c>
      <c r="S8" s="344">
        <f>H8+F8+F9+D8+B8+B9+N8+N9+P8</f>
        <v>78</v>
      </c>
      <c r="T8" s="361">
        <f>I8+G8+G9+E8+C8+C9+O9+O8+Q8</f>
        <v>96</v>
      </c>
      <c r="U8" s="363" t="s">
        <v>219</v>
      </c>
      <c r="W8" s="346">
        <f>IF(B8&gt;C8,1,0)+IF(B9&gt;C9,1,0)+IF(D8&gt;E8,1,0)+IF(F8&gt;G8,1,0)+IF(F9&gt;G9,1,0)+IF(H8&gt;I8,1,0)+IF(N8&gt;O8,1,0)+IF(N9&gt;O9,1,0)+IF(P8&gt;Q8,1,0)</f>
        <v>2</v>
      </c>
      <c r="X8" s="332">
        <f>IF(B8&lt;C8,1,0)+IF(B9&lt;C9,1,0)+IF(D8&lt;E8,1,0)+IF(F8&lt;G8,1,0)+IF(F9&lt;G9,1,0)+IF(H8&lt;I8,1,0)+IF(N8&lt;O8,1,0)+IF(N9&lt;O9,1,0)+IF(P8&lt;Q8,1,0)</f>
        <v>5</v>
      </c>
      <c r="Y8" s="332">
        <f t="shared" ref="Y8" si="2">W8/X8</f>
        <v>0.4</v>
      </c>
      <c r="Z8" s="333">
        <f t="shared" ref="Z8" si="3">S8/T8</f>
        <v>0.8125</v>
      </c>
    </row>
    <row r="9" spans="1:26" ht="15.75" thickBot="1" x14ac:dyDescent="0.3">
      <c r="A9" s="352"/>
      <c r="B9" s="20">
        <f>K5</f>
        <v>15</v>
      </c>
      <c r="C9" s="21">
        <f>J5</f>
        <v>12</v>
      </c>
      <c r="D9" s="334">
        <f>IF(AND(B8=0,B9=0),0,1)*0+IF(AND(B8&gt;C8,B9&gt;C9),1,0)*2+IF(AND(B8&lt;C8,B9&lt;C9),1,0)*IF(AND(B8=0,B9=0),0,1)+IF(D8&gt;E8,1,0)*2+IF(D8&lt;E8,1,0)*1</f>
        <v>2</v>
      </c>
      <c r="E9" s="335"/>
      <c r="F9" s="22">
        <f>K7</f>
        <v>10</v>
      </c>
      <c r="G9" s="23">
        <f>J7</f>
        <v>15</v>
      </c>
      <c r="H9" s="334">
        <f>IF(AND(F8=0,F9=0),0,1)*0+IF(AND(F8&gt;G8,F9&gt;G9),1,0)*2+IF(AND(F8&lt;G8,F9&lt;G9),1,0)*IF(AND(F8=0,F9=0),0,1)+IF(H8&gt;I8,1,0)*2+IF(H8&lt;I8,1,0)*1</f>
        <v>1</v>
      </c>
      <c r="I9" s="335"/>
      <c r="J9" s="353"/>
      <c r="K9" s="354"/>
      <c r="L9" s="354"/>
      <c r="M9" s="355"/>
      <c r="N9" s="13">
        <v>12</v>
      </c>
      <c r="O9" s="14">
        <v>15</v>
      </c>
      <c r="P9" s="334">
        <f>IF(AND(N8=0,N9=0),0,1)*0+IF(AND(N8&gt;O8,N9&gt;O9),1,0)*2+IF(AND(N8&lt;O8,N9&lt;O9),1,0)*IF(AND(N8=0,N9=0),0,1)+IF(P8&gt;Q8,1,0)*2+IF(P8&lt;Q8,1,0)*1</f>
        <v>1</v>
      </c>
      <c r="Q9" s="335"/>
      <c r="R9" s="360"/>
      <c r="S9" s="356"/>
      <c r="T9" s="362"/>
      <c r="U9" s="364"/>
      <c r="W9" s="357"/>
      <c r="X9" s="332"/>
      <c r="Y9" s="332"/>
      <c r="Z9" s="333"/>
    </row>
    <row r="10" spans="1:26" ht="16.5" thickTop="1" thickBot="1" x14ac:dyDescent="0.3">
      <c r="A10" s="336" t="s">
        <v>70</v>
      </c>
      <c r="B10" s="7">
        <f>O4</f>
        <v>15</v>
      </c>
      <c r="C10" s="15">
        <f>N4</f>
        <v>10</v>
      </c>
      <c r="D10" s="16">
        <f>Q4</f>
        <v>0</v>
      </c>
      <c r="E10" s="129">
        <f>P4</f>
        <v>0</v>
      </c>
      <c r="F10" s="17">
        <f>O6</f>
        <v>15</v>
      </c>
      <c r="G10" s="18">
        <f>N6</f>
        <v>5</v>
      </c>
      <c r="H10" s="19">
        <f>Q6</f>
        <v>0</v>
      </c>
      <c r="I10" s="130">
        <f>P6</f>
        <v>0</v>
      </c>
      <c r="J10" s="10">
        <f>O8</f>
        <v>15</v>
      </c>
      <c r="K10" s="8">
        <f>N8</f>
        <v>8</v>
      </c>
      <c r="L10" s="9">
        <f>Q8</f>
        <v>0</v>
      </c>
      <c r="M10" s="127">
        <f>P8</f>
        <v>0</v>
      </c>
      <c r="N10" s="338"/>
      <c r="O10" s="339"/>
      <c r="P10" s="339"/>
      <c r="Q10" s="340"/>
      <c r="R10" s="359">
        <f>H11+D11+L11</f>
        <v>6</v>
      </c>
      <c r="S10" s="344">
        <f>J10+J11+L10+B10+B11+D10+F10+F11+H10</f>
        <v>90</v>
      </c>
      <c r="T10" s="361">
        <f>K11+K10+M10+C11+C10+E10+I10+G10+G11</f>
        <v>45</v>
      </c>
      <c r="U10" s="363" t="s">
        <v>217</v>
      </c>
      <c r="W10" s="346">
        <f>IF(B10&gt;C10,1,0)+IF(B11&gt;C11,1,0)+IF(D10&gt;E10,1,0)+IF(F10&gt;G10,1,0)+IF(F11&gt;G11,1,0)+IF(H10&gt;I10,1,0)+IF(J10&gt;K10,1,0)+IF(J11&gt;K11,1,0)+IF(L10&gt;M10,1,0)</f>
        <v>6</v>
      </c>
      <c r="X10" s="332">
        <f>IF(B10&lt;C10,1,0)+IF(B11&lt;C11,1,0)+IF(D10&lt;E10,1,0)+IF(F10&lt;G10,1,0)+IF(F11&lt;G11,1,0)+IF(H10&lt;I10,1,0)+IF(J10&lt;K10,1,0)+IF(J11&lt;K11,1,0)+IF(L10&lt;M10,1,0)</f>
        <v>0</v>
      </c>
      <c r="Y10" s="332" t="e">
        <f t="shared" ref="Y10" si="4">W10/X10</f>
        <v>#DIV/0!</v>
      </c>
      <c r="Z10" s="333">
        <f t="shared" ref="Z10" si="5">S10/T10</f>
        <v>2</v>
      </c>
    </row>
    <row r="11" spans="1:26" ht="15.75" thickBot="1" x14ac:dyDescent="0.3">
      <c r="A11" s="337"/>
      <c r="B11" s="24">
        <f>O5</f>
        <v>15</v>
      </c>
      <c r="C11" s="25">
        <f>N5</f>
        <v>6</v>
      </c>
      <c r="D11" s="350">
        <f>IF(AND(B10=0,B11=0),0,1)*0+IF(AND(B10&gt;C10,B11&gt;C11),1,0)*2+IF(AND(B10&lt;C10,B11&lt;C11),1,0)*IF(AND(B10=0,B11=0),0,1)+IF(D10&gt;E10,1,0)*2+IF(D10&lt;E10,1,0)*1</f>
        <v>2</v>
      </c>
      <c r="E11" s="351"/>
      <c r="F11" s="26">
        <f>O7</f>
        <v>15</v>
      </c>
      <c r="G11" s="27">
        <f>N7</f>
        <v>4</v>
      </c>
      <c r="H11" s="350">
        <f>IF(AND(F10=0,F11=0),0,1)*0+IF(AND(F10&gt;G10,F11&gt;G11),1,0)*2+IF(AND(F10&lt;G10,F11&lt;G11),1,0)*IF(AND(F10=0,F11=0),0,1)+IF(H10&gt;I10,1,0)*2+IF(H10&lt;I10,1,0)*1</f>
        <v>2</v>
      </c>
      <c r="I11" s="351"/>
      <c r="J11" s="28">
        <f>O9</f>
        <v>15</v>
      </c>
      <c r="K11" s="26">
        <f>N9</f>
        <v>12</v>
      </c>
      <c r="L11" s="350">
        <f>IF(AND(J10=0,J11=0),0,1)*0+IF(AND(J10&gt;K10,J11&gt;K11),1,0)*2+IF(AND(J10&lt;K10,J11&lt;K11),1,0)*IF(AND(J10=0,J11=0),0,1)+IF(L10&gt;M10,1,0)*2+IF(L10&lt;M10,1,0)*1</f>
        <v>2</v>
      </c>
      <c r="M11" s="351"/>
      <c r="N11" s="341"/>
      <c r="O11" s="342"/>
      <c r="P11" s="342"/>
      <c r="Q11" s="343"/>
      <c r="R11" s="378"/>
      <c r="S11" s="345"/>
      <c r="T11" s="379"/>
      <c r="U11" s="380"/>
      <c r="W11" s="347"/>
      <c r="X11" s="348"/>
      <c r="Y11" s="348"/>
      <c r="Z11" s="349"/>
    </row>
    <row r="12" spans="1:26" ht="15.75" thickTop="1" x14ac:dyDescent="0.25"/>
    <row r="14" spans="1:26" x14ac:dyDescent="0.25">
      <c r="A14" t="s">
        <v>5</v>
      </c>
    </row>
  </sheetData>
  <mergeCells count="58">
    <mergeCell ref="W10:W11"/>
    <mergeCell ref="X10:X11"/>
    <mergeCell ref="Y10:Y11"/>
    <mergeCell ref="Z10:Z11"/>
    <mergeCell ref="D11:E11"/>
    <mergeCell ref="H11:I11"/>
    <mergeCell ref="L11:M11"/>
    <mergeCell ref="U10:U11"/>
    <mergeCell ref="A10:A11"/>
    <mergeCell ref="N10:Q11"/>
    <mergeCell ref="R10:R11"/>
    <mergeCell ref="S10:S11"/>
    <mergeCell ref="T10:T11"/>
    <mergeCell ref="W8:W9"/>
    <mergeCell ref="X8:X9"/>
    <mergeCell ref="Y8:Y9"/>
    <mergeCell ref="Z8:Z9"/>
    <mergeCell ref="D9:E9"/>
    <mergeCell ref="H9:I9"/>
    <mergeCell ref="P9:Q9"/>
    <mergeCell ref="U8:U9"/>
    <mergeCell ref="A8:A9"/>
    <mergeCell ref="J8:M9"/>
    <mergeCell ref="R8:R9"/>
    <mergeCell ref="S8:S9"/>
    <mergeCell ref="T8:T9"/>
    <mergeCell ref="W6:W7"/>
    <mergeCell ref="X6:X7"/>
    <mergeCell ref="Y6:Y7"/>
    <mergeCell ref="Z6:Z7"/>
    <mergeCell ref="D7:E7"/>
    <mergeCell ref="L7:M7"/>
    <mergeCell ref="P7:Q7"/>
    <mergeCell ref="U6:U7"/>
    <mergeCell ref="A6:A7"/>
    <mergeCell ref="F6:I7"/>
    <mergeCell ref="R6:R7"/>
    <mergeCell ref="S6:S7"/>
    <mergeCell ref="T6:T7"/>
    <mergeCell ref="W4:W5"/>
    <mergeCell ref="X4:X5"/>
    <mergeCell ref="Y4:Y5"/>
    <mergeCell ref="Z4:Z5"/>
    <mergeCell ref="H5:I5"/>
    <mergeCell ref="L5:M5"/>
    <mergeCell ref="P5:Q5"/>
    <mergeCell ref="U4:U5"/>
    <mergeCell ref="A4:A5"/>
    <mergeCell ref="B4:E5"/>
    <mergeCell ref="R4:R5"/>
    <mergeCell ref="S4:S5"/>
    <mergeCell ref="T4:T5"/>
    <mergeCell ref="A1:X1"/>
    <mergeCell ref="B3:E3"/>
    <mergeCell ref="F3:I3"/>
    <mergeCell ref="J3:M3"/>
    <mergeCell ref="N3:Q3"/>
    <mergeCell ref="S3:T3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N16" sqref="N16:Q19"/>
    </sheetView>
  </sheetViews>
  <sheetFormatPr defaultRowHeight="15" x14ac:dyDescent="0.25"/>
  <cols>
    <col min="1" max="1" width="17.140625" customWidth="1"/>
    <col min="2" max="2" width="3.7109375" customWidth="1"/>
    <col min="3" max="3" width="3.5703125" customWidth="1"/>
    <col min="4" max="4" width="3.42578125" customWidth="1"/>
    <col min="5" max="5" width="3.5703125" customWidth="1"/>
    <col min="6" max="6" width="3.28515625" customWidth="1"/>
    <col min="7" max="8" width="3.5703125" customWidth="1"/>
    <col min="9" max="9" width="3.28515625" customWidth="1"/>
    <col min="10" max="10" width="3.7109375" customWidth="1"/>
    <col min="11" max="11" width="3.42578125" customWidth="1"/>
    <col min="12" max="14" width="3.5703125" customWidth="1"/>
    <col min="15" max="15" width="3.42578125" customWidth="1"/>
    <col min="16" max="16" width="3.28515625" customWidth="1"/>
    <col min="17" max="17" width="3.5703125" customWidth="1"/>
    <col min="18" max="18" width="3.42578125" customWidth="1"/>
    <col min="19" max="19" width="3.5703125" customWidth="1"/>
    <col min="20" max="20" width="3.42578125" customWidth="1"/>
    <col min="21" max="21" width="3.5703125" customWidth="1"/>
    <col min="22" max="22" width="4" customWidth="1"/>
    <col min="23" max="23" width="4.28515625" customWidth="1"/>
    <col min="24" max="24" width="4.140625" customWidth="1"/>
    <col min="25" max="25" width="4.28515625" customWidth="1"/>
    <col min="26" max="26" width="4.42578125" customWidth="1"/>
    <col min="27" max="27" width="4.28515625" customWidth="1"/>
    <col min="28" max="28" width="7.85546875" customWidth="1"/>
    <col min="31" max="31" width="9.7109375" customWidth="1"/>
  </cols>
  <sheetData>
    <row r="1" spans="1:33" ht="48" customHeight="1" x14ac:dyDescent="0.25">
      <c r="A1" s="372" t="s">
        <v>49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</row>
    <row r="2" spans="1:33" ht="15.75" thickBot="1" x14ac:dyDescent="0.3"/>
    <row r="3" spans="1:33" ht="58.5" customHeight="1" thickTop="1" thickBot="1" x14ac:dyDescent="0.3">
      <c r="A3" s="1" t="s">
        <v>0</v>
      </c>
      <c r="B3" s="373">
        <v>1</v>
      </c>
      <c r="C3" s="374"/>
      <c r="D3" s="374"/>
      <c r="E3" s="375"/>
      <c r="F3" s="373">
        <v>2</v>
      </c>
      <c r="G3" s="374"/>
      <c r="H3" s="374"/>
      <c r="I3" s="375"/>
      <c r="J3" s="373">
        <v>3</v>
      </c>
      <c r="K3" s="374"/>
      <c r="L3" s="374"/>
      <c r="M3" s="375"/>
      <c r="N3" s="373">
        <v>4</v>
      </c>
      <c r="O3" s="374"/>
      <c r="P3" s="374"/>
      <c r="Q3" s="374"/>
      <c r="R3" s="373">
        <v>5</v>
      </c>
      <c r="S3" s="374"/>
      <c r="T3" s="374"/>
      <c r="U3" s="375"/>
      <c r="V3" s="413" t="s">
        <v>1</v>
      </c>
      <c r="W3" s="414"/>
      <c r="X3" s="376" t="s">
        <v>2</v>
      </c>
      <c r="Y3" s="377"/>
      <c r="Z3" s="376" t="s">
        <v>3</v>
      </c>
      <c r="AA3" s="377"/>
      <c r="AB3" s="2" t="s">
        <v>4</v>
      </c>
      <c r="AD3" s="43" t="s">
        <v>6</v>
      </c>
      <c r="AE3" s="44" t="s">
        <v>7</v>
      </c>
      <c r="AF3" s="44" t="s">
        <v>8</v>
      </c>
      <c r="AG3" s="45" t="s">
        <v>9</v>
      </c>
    </row>
    <row r="4" spans="1:33" ht="16.5" thickTop="1" thickBot="1" x14ac:dyDescent="0.3">
      <c r="A4" s="336" t="s">
        <v>64</v>
      </c>
      <c r="B4" s="416"/>
      <c r="C4" s="417"/>
      <c r="D4" s="417"/>
      <c r="E4" s="418"/>
      <c r="F4" s="29">
        <v>15</v>
      </c>
      <c r="G4" s="30">
        <v>0</v>
      </c>
      <c r="H4" s="31"/>
      <c r="I4" s="40"/>
      <c r="J4" s="29">
        <v>6</v>
      </c>
      <c r="K4" s="32">
        <v>15</v>
      </c>
      <c r="L4" s="31"/>
      <c r="M4" s="41"/>
      <c r="N4" s="29">
        <v>10</v>
      </c>
      <c r="O4" s="32">
        <v>15</v>
      </c>
      <c r="P4" s="31"/>
      <c r="Q4" s="40"/>
      <c r="R4" s="110">
        <v>2</v>
      </c>
      <c r="S4" s="111">
        <v>15</v>
      </c>
      <c r="T4" s="31"/>
      <c r="U4" s="41"/>
      <c r="V4" s="359">
        <f>T5+P5+L5+H5</f>
        <v>5</v>
      </c>
      <c r="W4" s="411">
        <f>V4+V6</f>
        <v>5</v>
      </c>
      <c r="X4" s="344">
        <f>J4+J5+L4+N4+N5+P4+H4+F4+F5+R4+R5+T4</f>
        <v>66</v>
      </c>
      <c r="Y4" s="361">
        <f>K5+K4+M4+O5+O4+U4+I4+G4+G5+Q4+S4+S5</f>
        <v>90</v>
      </c>
      <c r="Z4" s="425">
        <f>X4+X6</f>
        <v>66</v>
      </c>
      <c r="AA4" s="428">
        <f>Y4+Y6</f>
        <v>90</v>
      </c>
      <c r="AB4" s="390" t="s">
        <v>220</v>
      </c>
      <c r="AD4" s="407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2</v>
      </c>
      <c r="AE4" s="33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6</v>
      </c>
      <c r="AF4" s="332">
        <f>AD4/AE4</f>
        <v>0.33333333333333331</v>
      </c>
      <c r="AG4" s="333">
        <f>Z4/AA4</f>
        <v>0.73333333333333328</v>
      </c>
    </row>
    <row r="5" spans="1:33" ht="15.75" thickBot="1" x14ac:dyDescent="0.3">
      <c r="A5" s="352"/>
      <c r="B5" s="419"/>
      <c r="C5" s="420"/>
      <c r="D5" s="420"/>
      <c r="E5" s="421"/>
      <c r="F5" s="33">
        <v>15</v>
      </c>
      <c r="G5" s="34">
        <v>0</v>
      </c>
      <c r="H5" s="334">
        <f>IF(AND(F4=0,F5=0),0,1)*0+IF(AND(F4&gt;G4,F5&gt;G5),1,0)*2+IF(AND(F4&lt;G4,F5&lt;G5),1,0)*IF(AND(F4=0,F5=0),0,1)+IF(H4&gt;I4,1,0)*2+IF(H4&lt;I4,1,0)*1</f>
        <v>2</v>
      </c>
      <c r="I5" s="335"/>
      <c r="J5" s="33">
        <v>5</v>
      </c>
      <c r="K5" s="34">
        <v>15</v>
      </c>
      <c r="L5" s="334">
        <f>IF(AND(J4=0,J5=0),0,1)*0+IF(AND(J4&gt;K4,J5&gt;K5),1,0)*2+IF(AND(J4&lt;K4,J5&lt;K5),1,0)*IF(AND(J4=0,J5=0),0,1)+IF(L4&gt;M4,1,0)*2+IF(L4&lt;M4,1,0)*1</f>
        <v>1</v>
      </c>
      <c r="M5" s="335"/>
      <c r="N5" s="33">
        <v>8</v>
      </c>
      <c r="O5" s="34">
        <v>15</v>
      </c>
      <c r="P5" s="334">
        <f>IF(AND(N4=0,N5=0),0,1)*0+IF(AND(N4&gt;O4,N5&gt;O5),1,0)*2+IF(AND(N4&lt;O4,N5&lt;O5),1,0)*IF(AND(N4=0,N5=0),0,1)+IF(P4&gt;Q4,1,0)*2+IF(P4&lt;Q4,1,0)*1</f>
        <v>1</v>
      </c>
      <c r="Q5" s="335"/>
      <c r="R5" s="112">
        <v>5</v>
      </c>
      <c r="S5" s="46">
        <v>15</v>
      </c>
      <c r="T5" s="334">
        <f>IF(AND(R4=0,R5=0),0,1)*0+IF(AND(R4&gt;S4,R5&gt;S5),1,0)*2+IF(AND(R4&lt;S4,R5&lt;S5),1,0)*IF(AND(R4=0,R5=0),0,1)+IF(T4&gt;U4,1,0)*2+IF(T4&lt;U4,1,0)*1</f>
        <v>1</v>
      </c>
      <c r="U5" s="335"/>
      <c r="V5" s="360"/>
      <c r="W5" s="404"/>
      <c r="X5" s="356"/>
      <c r="Y5" s="362"/>
      <c r="Z5" s="426"/>
      <c r="AA5" s="429"/>
      <c r="AB5" s="391"/>
      <c r="AD5" s="407"/>
      <c r="AE5" s="332"/>
      <c r="AF5" s="332"/>
      <c r="AG5" s="333"/>
    </row>
    <row r="6" spans="1:33" ht="16.5" thickTop="1" thickBot="1" x14ac:dyDescent="0.3">
      <c r="A6" s="352"/>
      <c r="B6" s="419"/>
      <c r="C6" s="420"/>
      <c r="D6" s="420"/>
      <c r="E6" s="421"/>
      <c r="F6" s="35"/>
      <c r="G6" s="36"/>
      <c r="H6" s="37"/>
      <c r="I6" s="40"/>
      <c r="J6" s="35"/>
      <c r="K6" s="36"/>
      <c r="L6" s="37"/>
      <c r="M6" s="41"/>
      <c r="N6" s="35"/>
      <c r="O6" s="36"/>
      <c r="P6" s="37"/>
      <c r="Q6" s="40"/>
      <c r="R6" s="113"/>
      <c r="S6" s="114"/>
      <c r="T6" s="37"/>
      <c r="U6" s="41"/>
      <c r="V6" s="359">
        <f>T7+P7+L7+H7</f>
        <v>0</v>
      </c>
      <c r="W6" s="404"/>
      <c r="X6" s="344">
        <f>J6+J7+L6+N6+N7+P6+H6+F6+F7+T6+R6+R7</f>
        <v>0</v>
      </c>
      <c r="Y6" s="361">
        <f>K7+K6+M6+O7+O6+U6+I6+G6+G7+S6+S7+Q6</f>
        <v>0</v>
      </c>
      <c r="Z6" s="426"/>
      <c r="AA6" s="429"/>
      <c r="AB6" s="391"/>
      <c r="AD6" s="407"/>
      <c r="AE6" s="332"/>
      <c r="AF6" s="332"/>
      <c r="AG6" s="333"/>
    </row>
    <row r="7" spans="1:33" ht="15.75" thickBot="1" x14ac:dyDescent="0.3">
      <c r="A7" s="415"/>
      <c r="B7" s="422"/>
      <c r="C7" s="423"/>
      <c r="D7" s="423"/>
      <c r="E7" s="424"/>
      <c r="F7" s="40"/>
      <c r="G7" s="38"/>
      <c r="H7" s="334">
        <f>IF(AND(F6=0,F7=0),0,1)*0+IF(AND(F6&gt;G6,F7&gt;G7),1,0)*2+IF(AND(F6&lt;G6,F7&lt;G7),1,0)*IF(AND(F6=0,F7=0),0,1)+IF(H6&gt;I6,1,0)*2+IF(H6&lt;I6,1,0)*1</f>
        <v>0</v>
      </c>
      <c r="I7" s="335"/>
      <c r="J7" s="39"/>
      <c r="K7" s="38"/>
      <c r="L7" s="409">
        <f>IF(AND(J6=0,J7=0),0,1)*0+IF(AND(J6&gt;K6,J7&gt;K7),1,0)*2+IF(AND(J6&lt;K6,J7&lt;K7),1,0)*IF(AND(J6=0,J7=0),0,1)+IF(L6&gt;M6,1,0)*2+IF(L6&lt;M6,1,0)*1</f>
        <v>0</v>
      </c>
      <c r="M7" s="410"/>
      <c r="N7" s="42"/>
      <c r="O7" s="38"/>
      <c r="P7" s="409">
        <f>IF(AND(N6=0,N7=0),0,1)*0+IF(AND(N6&gt;O6,N7&gt;O7),1,0)*2+IF(AND(N6&lt;O6,N7&lt;O7),1,0)*IF(AND(N6=0,N7=0),0,1)+IF(P6&gt;Q6,1,0)*2+IF(P6&lt;Q6,1,0)*1</f>
        <v>0</v>
      </c>
      <c r="Q7" s="410"/>
      <c r="R7" s="115"/>
      <c r="S7" s="116"/>
      <c r="T7" s="409">
        <f>IF(AND(R6=0,R7=0),0,1)*0+IF(AND(R6&gt;S6,R7&gt;S7),1,0)*2+IF(AND(R6&lt;S6,R7&lt;S7),1,0)*IF(AND(R6=0,R7=0),0,1)+IF(T6&gt;U6,1,0)*2+IF(T6&lt;U6,1,0)*1</f>
        <v>0</v>
      </c>
      <c r="U7" s="410"/>
      <c r="V7" s="360"/>
      <c r="W7" s="412"/>
      <c r="X7" s="356"/>
      <c r="Y7" s="362"/>
      <c r="Z7" s="427"/>
      <c r="AA7" s="430"/>
      <c r="AB7" s="408"/>
      <c r="AD7" s="407"/>
      <c r="AE7" s="332"/>
      <c r="AF7" s="332"/>
      <c r="AG7" s="333"/>
    </row>
    <row r="8" spans="1:33" ht="16.5" thickTop="1" thickBot="1" x14ac:dyDescent="0.3">
      <c r="A8" s="336" t="s">
        <v>213</v>
      </c>
      <c r="B8" s="47">
        <f>G4</f>
        <v>0</v>
      </c>
      <c r="C8" s="48">
        <f>F4</f>
        <v>15</v>
      </c>
      <c r="D8" s="49">
        <f>I4</f>
        <v>0</v>
      </c>
      <c r="E8" s="50">
        <f>H4</f>
        <v>0</v>
      </c>
      <c r="F8" s="431"/>
      <c r="G8" s="432"/>
      <c r="H8" s="432"/>
      <c r="I8" s="433"/>
      <c r="J8" s="51">
        <v>0</v>
      </c>
      <c r="K8" s="52">
        <v>15</v>
      </c>
      <c r="L8" s="117"/>
      <c r="M8" s="54"/>
      <c r="N8" s="118">
        <v>0</v>
      </c>
      <c r="O8" s="119">
        <v>15</v>
      </c>
      <c r="P8" s="117"/>
      <c r="Q8" s="56"/>
      <c r="R8" s="120">
        <v>0</v>
      </c>
      <c r="S8" s="119">
        <v>15</v>
      </c>
      <c r="T8" s="121"/>
      <c r="U8" s="54"/>
      <c r="V8" s="359">
        <f>T9+P9+L9+D9</f>
        <v>0</v>
      </c>
      <c r="W8" s="411">
        <f>V8+V10</f>
        <v>0</v>
      </c>
      <c r="X8" s="344">
        <f>J8+J9+L8+N8+N9+P8+D8+B8+B9+R8+R9+T8</f>
        <v>0</v>
      </c>
      <c r="Y8" s="361">
        <f>K9+K8+M8+O9+O8+U8+E8+C8+C9+S8+S9+Q8</f>
        <v>120</v>
      </c>
      <c r="Z8" s="344">
        <f>X8+X10</f>
        <v>0</v>
      </c>
      <c r="AA8" s="361">
        <f>Y8+Y10</f>
        <v>120</v>
      </c>
      <c r="AB8" s="390"/>
      <c r="AD8" s="407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33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8</v>
      </c>
      <c r="AF8" s="332">
        <f t="shared" ref="AF8" si="0">AD8/AE8</f>
        <v>0</v>
      </c>
      <c r="AG8" s="333">
        <f t="shared" ref="AG8" si="1">Z8/AA8</f>
        <v>0</v>
      </c>
    </row>
    <row r="9" spans="1:33" ht="15.75" thickBot="1" x14ac:dyDescent="0.3">
      <c r="A9" s="352"/>
      <c r="B9" s="60">
        <f>G5</f>
        <v>0</v>
      </c>
      <c r="C9" s="61">
        <f>F5</f>
        <v>15</v>
      </c>
      <c r="D9" s="334">
        <f>IF(AND(B8=0,B9=0),0,1)*0+IF(AND(B8&gt;C8,B9&gt;C9),1,0)*2+IF(AND(B8&lt;C8,B9&lt;C9),1,0)*IF(AND(B8=0,B9=0),0,1)+IF(D8&gt;E8,1,0)*2+IF(D8&lt;E8,1,0)*1</f>
        <v>0</v>
      </c>
      <c r="E9" s="335"/>
      <c r="F9" s="397"/>
      <c r="G9" s="398"/>
      <c r="H9" s="398"/>
      <c r="I9" s="399"/>
      <c r="J9" s="62">
        <v>0</v>
      </c>
      <c r="K9" s="63">
        <v>15</v>
      </c>
      <c r="L9" s="334">
        <f>IF(AND(J8=0,J9=0),0,1)*0+IF(AND(J8&gt;K8,J9&gt;K9),1,0)*2+IF(AND(J8&lt;K8,J9&lt;K9),1,0)*IF(AND(J8=0,J9=0),0,1)+IF(L8&gt;M8,1,0)*2+IF(L8&lt;M8,1,0)*1</f>
        <v>0</v>
      </c>
      <c r="M9" s="335"/>
      <c r="N9" s="62">
        <v>0</v>
      </c>
      <c r="O9" s="63">
        <v>15</v>
      </c>
      <c r="P9" s="334">
        <f>IF(AND(N8=0,N9=0),0,1)*0+IF(AND(N8&gt;O8,N9&gt;O9),1,0)*2+IF(AND(N8&lt;O8,N9&lt;O9),1,0)*IF(AND(N8=0,N9=0),0,1)+IF(P8&gt;Q8,1,0)*2+IF(P8&lt;Q8,1,0)*1</f>
        <v>0</v>
      </c>
      <c r="Q9" s="335"/>
      <c r="R9" s="64">
        <v>0</v>
      </c>
      <c r="S9" s="63">
        <v>15</v>
      </c>
      <c r="T9" s="334">
        <f>IF(AND(R8=0,R9=0),0,1)*0+IF(AND(R8&gt;S8,R9&gt;S9),1,0)*2+IF(AND(R8&lt;S8,R9&lt;S9),1,0)*IF(AND(R8=0,R9=0),0,1)+IF(T8&gt;U8,1,0)*2+IF(T8&lt;U8,1,0)*1</f>
        <v>0</v>
      </c>
      <c r="U9" s="335"/>
      <c r="V9" s="360"/>
      <c r="W9" s="404"/>
      <c r="X9" s="356"/>
      <c r="Y9" s="362"/>
      <c r="Z9" s="388"/>
      <c r="AA9" s="389"/>
      <c r="AB9" s="391"/>
      <c r="AD9" s="407"/>
      <c r="AE9" s="332"/>
      <c r="AF9" s="332"/>
      <c r="AG9" s="333"/>
    </row>
    <row r="10" spans="1:33" ht="16.5" thickTop="1" thickBot="1" x14ac:dyDescent="0.3">
      <c r="A10" s="352"/>
      <c r="B10" s="66">
        <f>G6</f>
        <v>0</v>
      </c>
      <c r="C10" s="67">
        <f>F6</f>
        <v>0</v>
      </c>
      <c r="D10" s="68">
        <f>I6</f>
        <v>0</v>
      </c>
      <c r="E10" s="69">
        <f>H6</f>
        <v>0</v>
      </c>
      <c r="F10" s="397"/>
      <c r="G10" s="398"/>
      <c r="H10" s="398"/>
      <c r="I10" s="399"/>
      <c r="J10" s="70"/>
      <c r="K10" s="71"/>
      <c r="L10" s="72"/>
      <c r="M10" s="54"/>
      <c r="N10" s="70"/>
      <c r="O10" s="71"/>
      <c r="P10" s="72"/>
      <c r="Q10" s="56"/>
      <c r="R10" s="73"/>
      <c r="S10" s="71"/>
      <c r="T10" s="56"/>
      <c r="U10" s="59"/>
      <c r="V10" s="359">
        <f>P11+L11+D11+T11</f>
        <v>0</v>
      </c>
      <c r="W10" s="404"/>
      <c r="X10" s="344">
        <f>J10+J11+L10+N10+N11+P10+D10+B10+B11+R10+R11+T10</f>
        <v>0</v>
      </c>
      <c r="Y10" s="361">
        <f>K11+K10+M10+O11+O10+U10+E10+C10+C11+S10+S11+Q10</f>
        <v>0</v>
      </c>
      <c r="Z10" s="388"/>
      <c r="AA10" s="389"/>
      <c r="AB10" s="391"/>
      <c r="AD10" s="407"/>
      <c r="AE10" s="332"/>
      <c r="AF10" s="332"/>
      <c r="AG10" s="333"/>
    </row>
    <row r="11" spans="1:33" ht="15.75" thickBot="1" x14ac:dyDescent="0.3">
      <c r="A11" s="415"/>
      <c r="B11" s="74">
        <f>G7</f>
        <v>0</v>
      </c>
      <c r="C11" s="75">
        <f>F7</f>
        <v>0</v>
      </c>
      <c r="D11" s="334">
        <f>IF(AND(B10=0,B11=0),0,1)*0+IF(AND(B10&gt;C10,B11&gt;C11),1,0)*2+IF(AND(B10&lt;C10,B11&lt;C11),1,0)*IF(AND(B10=0,B11=0),0,1)+IF(D10&gt;E10,1,0)*2+IF(D10&lt;E10,1,0)*1</f>
        <v>0</v>
      </c>
      <c r="E11" s="335"/>
      <c r="F11" s="434"/>
      <c r="G11" s="435"/>
      <c r="H11" s="435"/>
      <c r="I11" s="436"/>
      <c r="J11" s="76"/>
      <c r="K11" s="77"/>
      <c r="L11" s="334">
        <f>IF(AND(J10=0,J11=0),0,1)*0+IF(AND(J10&gt;K10,J11&gt;K11),1,0)*2+IF(AND(J10&lt;K10,J11&lt;K11),1,0)*IF(AND(J10=0,J11=0),0,1)+IF(L10&gt;M10,1,0)*2+IF(L10&lt;M10,1,0)*1</f>
        <v>0</v>
      </c>
      <c r="M11" s="335"/>
      <c r="N11" s="76"/>
      <c r="O11" s="77"/>
      <c r="P11" s="409">
        <f>IF(AND(N10=0,N11=0),0,1)*0+IF(AND(N10&gt;O10,N11&gt;O11),1,0)*2+IF(AND(N10&lt;O10,N11&lt;O11),1,0)*IF(AND(N10=0,N11=0),0,1)+IF(P10&gt;Q10,1,0)*2+IF(P10&lt;Q10,1,0)*1</f>
        <v>0</v>
      </c>
      <c r="Q11" s="410"/>
      <c r="R11" s="78"/>
      <c r="S11" s="77"/>
      <c r="T11" s="409">
        <f>IF(AND(R10=0,R11=0),0,1)*0+IF(AND(R10&gt;S10,R11&gt;S11),1,0)*2+IF(AND(R10&lt;S10,R11&lt;S11),1,0)*IF(AND(R10=0,R11=0),0,1)+IF(T10&gt;U10,1,0)*2+IF(T10&lt;U10,1,0)*1</f>
        <v>0</v>
      </c>
      <c r="U11" s="410"/>
      <c r="V11" s="360"/>
      <c r="W11" s="412"/>
      <c r="X11" s="356"/>
      <c r="Y11" s="362"/>
      <c r="Z11" s="406"/>
      <c r="AA11" s="396"/>
      <c r="AB11" s="408"/>
      <c r="AD11" s="407"/>
      <c r="AE11" s="332"/>
      <c r="AF11" s="332"/>
      <c r="AG11" s="333"/>
    </row>
    <row r="12" spans="1:33" ht="16.5" thickTop="1" thickBot="1" x14ac:dyDescent="0.3">
      <c r="A12" s="336" t="s">
        <v>65</v>
      </c>
      <c r="B12" s="55">
        <f>K4</f>
        <v>15</v>
      </c>
      <c r="C12" s="52">
        <f>J4</f>
        <v>6</v>
      </c>
      <c r="D12" s="53">
        <f>M4</f>
        <v>0</v>
      </c>
      <c r="E12" s="54">
        <f>L4</f>
        <v>0</v>
      </c>
      <c r="F12" s="79">
        <f>K8</f>
        <v>15</v>
      </c>
      <c r="G12" s="80">
        <f>J8</f>
        <v>0</v>
      </c>
      <c r="H12" s="57">
        <f>M8</f>
        <v>0</v>
      </c>
      <c r="I12" s="56">
        <f>L8</f>
        <v>0</v>
      </c>
      <c r="J12" s="431"/>
      <c r="K12" s="432"/>
      <c r="L12" s="432"/>
      <c r="M12" s="433"/>
      <c r="N12" s="55">
        <v>15</v>
      </c>
      <c r="O12" s="52">
        <v>13</v>
      </c>
      <c r="P12" s="117"/>
      <c r="Q12" s="56"/>
      <c r="R12" s="120">
        <v>7</v>
      </c>
      <c r="S12" s="119">
        <v>15</v>
      </c>
      <c r="T12" s="56"/>
      <c r="U12" s="122"/>
      <c r="V12" s="359">
        <f>P13+H13+D13+T13</f>
        <v>7</v>
      </c>
      <c r="W12" s="411">
        <f>V12+V14</f>
        <v>7</v>
      </c>
      <c r="X12" s="344">
        <f>H12+F12+F13+D12+B12+B13+N12+N13+P12+R12+R13+T12</f>
        <v>108</v>
      </c>
      <c r="Y12" s="361">
        <f>I12+G12+G13+E12+C12+C13+O13+O12+U12+S12+S13+Q12</f>
        <v>62</v>
      </c>
      <c r="Z12" s="344">
        <f>X12+X14</f>
        <v>108</v>
      </c>
      <c r="AA12" s="361">
        <f>Y12+Y14</f>
        <v>62</v>
      </c>
      <c r="AB12" s="390" t="s">
        <v>218</v>
      </c>
      <c r="AD12" s="407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6</v>
      </c>
      <c r="AE12" s="33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2</v>
      </c>
      <c r="AF12" s="332">
        <f t="shared" ref="AF12" si="2">AD12/AE12</f>
        <v>3</v>
      </c>
      <c r="AG12" s="333">
        <f t="shared" ref="AG12" si="3">Z12/AA12</f>
        <v>1.7419354838709677</v>
      </c>
    </row>
    <row r="13" spans="1:33" ht="15.75" thickBot="1" x14ac:dyDescent="0.3">
      <c r="A13" s="352"/>
      <c r="B13" s="62">
        <f>K5</f>
        <v>15</v>
      </c>
      <c r="C13" s="63">
        <f>J5</f>
        <v>5</v>
      </c>
      <c r="D13" s="334">
        <f>IF(AND(B12=0,B13=0),0,1)*0+IF(AND(B12&gt;C12,B13&gt;C13),1,0)*2+IF(AND(B12&lt;C12,B13&lt;C13),1,0)*IF(AND(B12=0,B13=0),0,1)+IF(D12&gt;E12,1,0)*2+IF(D12&lt;E12,1,0)*1</f>
        <v>2</v>
      </c>
      <c r="E13" s="335"/>
      <c r="F13" s="82">
        <f>K9</f>
        <v>15</v>
      </c>
      <c r="G13" s="65">
        <f>J9</f>
        <v>0</v>
      </c>
      <c r="H13" s="334">
        <f>IF(AND(F12=0,F13=0),0,1)*0+IF(AND(F12&gt;G12,F13&gt;G13),1,0)*2+IF(AND(F12&lt;G12,F13&lt;G13),1,0)*IF(AND(F12=0,F13=0),0,1)+IF(H12&gt;I12,1,0)*2+IF(H12&lt;I12,1,0)*1</f>
        <v>2</v>
      </c>
      <c r="I13" s="335"/>
      <c r="J13" s="397"/>
      <c r="K13" s="398"/>
      <c r="L13" s="398"/>
      <c r="M13" s="399"/>
      <c r="N13" s="62">
        <v>15</v>
      </c>
      <c r="O13" s="63">
        <v>8</v>
      </c>
      <c r="P13" s="334">
        <f>IF(AND(N12=0,N13=0),0,1)*0+IF(AND(N12&gt;O12,N13&gt;O13),1,0)*2+IF(AND(N12&lt;O12,N13&lt;O13),1,0)*IF(AND(N12=0,N13=0),0,1)+IF(P12&gt;Q12,1,0)*2+IF(P12&lt;Q12,1,0)*1</f>
        <v>2</v>
      </c>
      <c r="Q13" s="335"/>
      <c r="R13" s="64">
        <v>11</v>
      </c>
      <c r="S13" s="63">
        <v>15</v>
      </c>
      <c r="T13" s="334">
        <f>IF(AND(R12=0,R13=0),0,1)*0+IF(AND(R12&gt;S12,R13&gt;S13),1,0)*2+IF(AND(R12&lt;S12,R13&lt;S13),1,0)*IF(AND(R12=0,R13=0),0,1)+IF(T12&gt;U12,1,0)*2+IF(T12&lt;U12,1,0)*1</f>
        <v>1</v>
      </c>
      <c r="U13" s="335"/>
      <c r="V13" s="360"/>
      <c r="W13" s="404"/>
      <c r="X13" s="356"/>
      <c r="Y13" s="362"/>
      <c r="Z13" s="388"/>
      <c r="AA13" s="389"/>
      <c r="AB13" s="391"/>
      <c r="AD13" s="407"/>
      <c r="AE13" s="332"/>
      <c r="AF13" s="332"/>
      <c r="AG13" s="333"/>
    </row>
    <row r="14" spans="1:33" ht="16.5" thickTop="1" thickBot="1" x14ac:dyDescent="0.3">
      <c r="A14" s="352"/>
      <c r="B14" s="70">
        <f>K6</f>
        <v>0</v>
      </c>
      <c r="C14" s="71">
        <f>J6</f>
        <v>0</v>
      </c>
      <c r="D14" s="72">
        <f>M6</f>
        <v>0</v>
      </c>
      <c r="E14" s="54">
        <f>L6</f>
        <v>0</v>
      </c>
      <c r="F14" s="58">
        <f>K10</f>
        <v>0</v>
      </c>
      <c r="G14" s="83">
        <f>J10</f>
        <v>0</v>
      </c>
      <c r="H14" s="84">
        <f>M10</f>
        <v>0</v>
      </c>
      <c r="I14" s="56">
        <f>L10</f>
        <v>0</v>
      </c>
      <c r="J14" s="397"/>
      <c r="K14" s="398"/>
      <c r="L14" s="398"/>
      <c r="M14" s="399"/>
      <c r="N14" s="70"/>
      <c r="O14" s="71"/>
      <c r="P14" s="72"/>
      <c r="Q14" s="56"/>
      <c r="R14" s="73"/>
      <c r="S14" s="71"/>
      <c r="T14" s="56"/>
      <c r="U14" s="59"/>
      <c r="V14" s="359">
        <f>P15+H15+D15+T15</f>
        <v>0</v>
      </c>
      <c r="W14" s="404"/>
      <c r="X14" s="344">
        <f>H14+F14+F15+D14+B14+B15+N14+N15+P14+R14+R15+T14</f>
        <v>0</v>
      </c>
      <c r="Y14" s="361">
        <f>I14+G14+G15+E14+C14+C15+O15+O14+U14+S14+S15+Q14</f>
        <v>0</v>
      </c>
      <c r="Z14" s="388"/>
      <c r="AA14" s="389"/>
      <c r="AB14" s="391"/>
      <c r="AD14" s="407"/>
      <c r="AE14" s="332"/>
      <c r="AF14" s="332"/>
      <c r="AG14" s="333"/>
    </row>
    <row r="15" spans="1:33" ht="15.75" thickBot="1" x14ac:dyDescent="0.3">
      <c r="A15" s="415"/>
      <c r="B15" s="76">
        <f>K7</f>
        <v>0</v>
      </c>
      <c r="C15" s="77">
        <f>J7</f>
        <v>0</v>
      </c>
      <c r="D15" s="334">
        <f>IF(AND(B14=0,B15=0),0,1)*0+IF(AND(B14&gt;C14,B15&gt;C15),1,0)*2+IF(AND(B14&lt;C14,B15&lt;C15),1,0)*IF(AND(B14=0,B15=0),0,1)+IF(D14&gt;E14,1,0)*2+IF(D14&lt;E14,1,0)*1</f>
        <v>0</v>
      </c>
      <c r="E15" s="335"/>
      <c r="F15" s="77">
        <f>K11</f>
        <v>0</v>
      </c>
      <c r="G15" s="85">
        <f>J11</f>
        <v>0</v>
      </c>
      <c r="H15" s="334">
        <f>IF(AND(F14=0,F15=0),0,1)*0+IF(AND(F14&gt;G14,F15&gt;G15),1,0)*2+IF(AND(F14&lt;G14,F15&lt;G15),1,0)*IF(AND(F14=0,F15=0),0,1)+IF(H14&gt;I14,1,0)*2+IF(H14&lt;I14,1,0)*1</f>
        <v>0</v>
      </c>
      <c r="I15" s="335"/>
      <c r="J15" s="434"/>
      <c r="K15" s="435"/>
      <c r="L15" s="435"/>
      <c r="M15" s="436"/>
      <c r="N15" s="76"/>
      <c r="O15" s="77"/>
      <c r="P15" s="334">
        <f>IF(AND(N14=0,N15=0),0,1)*0+IF(AND(N14&gt;O14,N15&gt;O15),1,0)*2+IF(AND(N14&lt;O14,N15&lt;O15),1,0)*IF(AND(N14=0,N15=0),0,1)+IF(P14&gt;Q14,1,0)*2+IF(P14&lt;Q14,1,0)*1</f>
        <v>0</v>
      </c>
      <c r="Q15" s="335"/>
      <c r="R15" s="78"/>
      <c r="S15" s="77"/>
      <c r="T15" s="334">
        <f>IF(AND(R14=0,R15=0),0,1)*0+IF(AND(R14&gt;S14,R15&gt;S15),1,0)*2+IF(AND(R14&lt;S14,R15&lt;S15),1,0)*IF(AND(R14=0,R15=0),0,1)+IF(T14&gt;U14,1,0)*2+IF(T14&lt;U14,1,0)*1</f>
        <v>0</v>
      </c>
      <c r="U15" s="335"/>
      <c r="V15" s="360"/>
      <c r="W15" s="412"/>
      <c r="X15" s="356"/>
      <c r="Y15" s="362"/>
      <c r="Z15" s="406"/>
      <c r="AA15" s="396"/>
      <c r="AB15" s="408"/>
      <c r="AD15" s="407"/>
      <c r="AE15" s="332"/>
      <c r="AF15" s="332"/>
      <c r="AG15" s="333"/>
    </row>
    <row r="16" spans="1:33" ht="16.5" customHeight="1" thickTop="1" thickBot="1" x14ac:dyDescent="0.3">
      <c r="A16" s="336" t="s">
        <v>66</v>
      </c>
      <c r="B16" s="55">
        <f>O4</f>
        <v>15</v>
      </c>
      <c r="C16" s="52">
        <f>N4</f>
        <v>10</v>
      </c>
      <c r="D16" s="53">
        <f>Q4</f>
        <v>0</v>
      </c>
      <c r="E16" s="86">
        <f>P4</f>
        <v>0</v>
      </c>
      <c r="F16" s="79">
        <f>O8</f>
        <v>15</v>
      </c>
      <c r="G16" s="80">
        <f>N8</f>
        <v>0</v>
      </c>
      <c r="H16" s="57">
        <f>Q8</f>
        <v>0</v>
      </c>
      <c r="I16" s="81">
        <f>P8</f>
        <v>0</v>
      </c>
      <c r="J16" s="55">
        <f>O12</f>
        <v>13</v>
      </c>
      <c r="K16" s="52">
        <f>N12</f>
        <v>15</v>
      </c>
      <c r="L16" s="53">
        <f>Q12</f>
        <v>0</v>
      </c>
      <c r="M16" s="86">
        <f>P12</f>
        <v>0</v>
      </c>
      <c r="N16" s="431"/>
      <c r="O16" s="432"/>
      <c r="P16" s="432"/>
      <c r="Q16" s="433"/>
      <c r="R16" s="87">
        <v>6</v>
      </c>
      <c r="S16" s="88">
        <v>15</v>
      </c>
      <c r="T16" s="89"/>
      <c r="U16" s="90"/>
      <c r="V16" s="359">
        <f>H17+D17+L17+T17</f>
        <v>6</v>
      </c>
      <c r="W16" s="411">
        <f>V16+V18</f>
        <v>6</v>
      </c>
      <c r="X16" s="344">
        <f>J16+J17+L16+B16+B17+D16+F16+F17+H16+R16+R17+T16</f>
        <v>96</v>
      </c>
      <c r="Y16" s="361">
        <f>K17+K16+M16+C17+C16+E16+I16+G16+G17+S16+S17+U16</f>
        <v>78</v>
      </c>
      <c r="Z16" s="344">
        <f>X16+X18</f>
        <v>96</v>
      </c>
      <c r="AA16" s="361">
        <f>Y16+Y18</f>
        <v>78</v>
      </c>
      <c r="AB16" s="390" t="s">
        <v>219</v>
      </c>
      <c r="AD16" s="407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4</v>
      </c>
      <c r="AE16" s="33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4</v>
      </c>
      <c r="AF16" s="332">
        <f t="shared" ref="AF16" si="4">AD16/AE16</f>
        <v>1</v>
      </c>
      <c r="AG16" s="333">
        <f t="shared" ref="AG16" si="5">Z16/AA16</f>
        <v>1.2307692307692308</v>
      </c>
    </row>
    <row r="17" spans="1:33" ht="15.75" thickBot="1" x14ac:dyDescent="0.3">
      <c r="A17" s="352"/>
      <c r="B17" s="62">
        <f>O5</f>
        <v>15</v>
      </c>
      <c r="C17" s="63">
        <f>N5</f>
        <v>8</v>
      </c>
      <c r="D17" s="334">
        <f>IF(AND(B16=0,B17=0),0,1)*0+IF(AND(B16&gt;C16,B17&gt;C17),1,0)*2+IF(AND(B16&lt;C16,B17&lt;C17),1,0)*IF(AND(B16=0,B17=0),0,1)+IF(D16&gt;E16,1,0)*2+IF(D16&lt;E16,1,0)*1</f>
        <v>2</v>
      </c>
      <c r="E17" s="335"/>
      <c r="F17" s="63">
        <f>O9</f>
        <v>15</v>
      </c>
      <c r="G17" s="65">
        <f>N9</f>
        <v>0</v>
      </c>
      <c r="H17" s="334">
        <f>IF(AND(F16=0,F17=0),0,1)*0+IF(AND(F16&gt;G16,F17&gt;G17),1,0)*2+IF(AND(F16&lt;G16,F17&lt;G17),1,0)*IF(AND(F16=0,F17=0),0,1)+IF(H16&gt;I16,1,0)*2+IF(H16&lt;I16,1,0)*1</f>
        <v>2</v>
      </c>
      <c r="I17" s="335"/>
      <c r="J17" s="62">
        <f>O13</f>
        <v>8</v>
      </c>
      <c r="K17" s="63">
        <f>N13</f>
        <v>15</v>
      </c>
      <c r="L17" s="334">
        <f>IF(AND(J16=0,J17=0),0,1)*0+IF(AND(J16&gt;K16,J17&gt;K17),1,0)*2+IF(AND(J16&lt;K16,J17&lt;K17),1,0)*IF(AND(J16=0,J17=0),0,1)+IF(L16&gt;M16,1,0)*2+IF(L16&lt;M16,1,0)*1</f>
        <v>1</v>
      </c>
      <c r="M17" s="335"/>
      <c r="N17" s="397"/>
      <c r="O17" s="398"/>
      <c r="P17" s="398"/>
      <c r="Q17" s="399"/>
      <c r="R17" s="91">
        <v>9</v>
      </c>
      <c r="S17" s="92">
        <v>15</v>
      </c>
      <c r="T17" s="334">
        <f>IF(AND(R16=0,R17=0),0,1)*0+IF(AND(R16&gt;S16,R17&gt;S17),1,0)*2+IF(AND(R16&lt;S16,R17&lt;S17),1,0)*IF(AND(R16=0,R17=0),0,1)+IF(T16&gt;U16,1,0)*2+IF(T16&lt;U16,1,0)*1</f>
        <v>1</v>
      </c>
      <c r="U17" s="335"/>
      <c r="V17" s="360"/>
      <c r="W17" s="404"/>
      <c r="X17" s="356"/>
      <c r="Y17" s="362"/>
      <c r="Z17" s="388"/>
      <c r="AA17" s="389"/>
      <c r="AB17" s="391"/>
      <c r="AD17" s="407"/>
      <c r="AE17" s="332"/>
      <c r="AF17" s="332"/>
      <c r="AG17" s="333"/>
    </row>
    <row r="18" spans="1:33" ht="16.5" thickTop="1" thickBot="1" x14ac:dyDescent="0.3">
      <c r="A18" s="352"/>
      <c r="B18" s="70">
        <f>O6</f>
        <v>0</v>
      </c>
      <c r="C18" s="71">
        <f>N6</f>
        <v>0</v>
      </c>
      <c r="D18" s="93">
        <f>Q6</f>
        <v>0</v>
      </c>
      <c r="E18" s="54">
        <f>P6</f>
        <v>0</v>
      </c>
      <c r="F18" s="58">
        <f>O10</f>
        <v>0</v>
      </c>
      <c r="G18" s="83">
        <f>N10</f>
        <v>0</v>
      </c>
      <c r="H18" s="94">
        <f>Q10</f>
        <v>0</v>
      </c>
      <c r="I18" s="56">
        <f>P10</f>
        <v>0</v>
      </c>
      <c r="J18" s="70">
        <f>O14</f>
        <v>0</v>
      </c>
      <c r="K18" s="71">
        <f>N14</f>
        <v>0</v>
      </c>
      <c r="L18" s="93">
        <f>Q14</f>
        <v>0</v>
      </c>
      <c r="M18" s="54">
        <f>P14</f>
        <v>0</v>
      </c>
      <c r="N18" s="397"/>
      <c r="O18" s="398"/>
      <c r="P18" s="398"/>
      <c r="Q18" s="399"/>
      <c r="R18" s="95"/>
      <c r="S18" s="96"/>
      <c r="T18" s="97"/>
      <c r="U18" s="98"/>
      <c r="V18" s="359">
        <f>D19+H19+L19+T19</f>
        <v>0</v>
      </c>
      <c r="W18" s="404"/>
      <c r="X18" s="344">
        <f>F19+J19+R18+R19+T18+J18+L18+B18+D18+F18+H18+B19</f>
        <v>0</v>
      </c>
      <c r="Y18" s="361">
        <f>K18+M18+C18+E18+I18+G18+C19+G19+K19+S18+S19+U18</f>
        <v>0</v>
      </c>
      <c r="Z18" s="388"/>
      <c r="AA18" s="389"/>
      <c r="AB18" s="391"/>
      <c r="AD18" s="407"/>
      <c r="AE18" s="332"/>
      <c r="AF18" s="332"/>
      <c r="AG18" s="333"/>
    </row>
    <row r="19" spans="1:33" ht="15.75" thickBot="1" x14ac:dyDescent="0.3">
      <c r="A19" s="415"/>
      <c r="B19" s="76">
        <f>O7</f>
        <v>0</v>
      </c>
      <c r="C19" s="77">
        <f>N7</f>
        <v>0</v>
      </c>
      <c r="D19" s="334">
        <f>IF(AND(B18=0,B19=0),0,1)*0+IF(AND(B18&gt;C18,B19&gt;C19),1,0)*2+IF(AND(B18&lt;C18,B19&lt;C19),1,0)*IF(AND(B18=0,B19=0),0,1)+IF(D18&gt;E18,1,0)*2+IF(D18&lt;E18,1,0)*1</f>
        <v>0</v>
      </c>
      <c r="E19" s="335"/>
      <c r="F19" s="77">
        <f>O11</f>
        <v>0</v>
      </c>
      <c r="G19" s="85">
        <f>N11</f>
        <v>0</v>
      </c>
      <c r="H19" s="409">
        <f>IF(AND(F18=0,F19=0),0,1)*0+IF(AND(F18&gt;G18,F19&gt;G19),1,0)*2+IF(AND(F18&lt;G18,F19&lt;G19),1,0)*IF(AND(F18=0,F19=0),0,1)+IF(H18&gt;I18,1,0)*2+IF(H18&lt;I18,1,0)*1</f>
        <v>0</v>
      </c>
      <c r="I19" s="410"/>
      <c r="J19" s="76">
        <f>O15</f>
        <v>0</v>
      </c>
      <c r="K19" s="77">
        <f>N15</f>
        <v>0</v>
      </c>
      <c r="L19" s="409">
        <f>IF(AND(J18=0,J19=0),0,1)*0+IF(AND(J18&gt;K18,J19&gt;K19),1,0)*2+IF(AND(J18&lt;K18,J19&lt;K19),1,0)*IF(AND(J18=0,J19=0),0,1)+IF(L18&gt;M18,1,0)*2+IF(L18&lt;M18,1,0)*1</f>
        <v>0</v>
      </c>
      <c r="M19" s="410"/>
      <c r="N19" s="434"/>
      <c r="O19" s="435"/>
      <c r="P19" s="435"/>
      <c r="Q19" s="436"/>
      <c r="R19" s="99"/>
      <c r="S19" s="100"/>
      <c r="T19" s="334">
        <f>IF(AND(R18=0,R19=0),0,1)*0+IF(AND(R18&gt;S18,R19&gt;S19),1,0)*2+IF(AND(R18&lt;S18,R19&lt;S19),1,0)*IF(AND(R18=0,R19=0),0,1)+IF(T18&gt;U18,1,0)*2+IF(T18&lt;U18,1,0)*1</f>
        <v>0</v>
      </c>
      <c r="U19" s="335"/>
      <c r="V19" s="403"/>
      <c r="W19" s="412"/>
      <c r="X19" s="406"/>
      <c r="Y19" s="396"/>
      <c r="Z19" s="406"/>
      <c r="AA19" s="396"/>
      <c r="AB19" s="408"/>
      <c r="AD19" s="407"/>
      <c r="AE19" s="332"/>
      <c r="AF19" s="332"/>
      <c r="AG19" s="333"/>
    </row>
    <row r="20" spans="1:33" ht="16.5" thickTop="1" thickBot="1" x14ac:dyDescent="0.3">
      <c r="A20" s="336" t="s">
        <v>214</v>
      </c>
      <c r="B20" s="55">
        <f>S4</f>
        <v>15</v>
      </c>
      <c r="C20" s="101">
        <f>R4</f>
        <v>2</v>
      </c>
      <c r="D20" s="57">
        <f>U4</f>
        <v>0</v>
      </c>
      <c r="E20" s="86">
        <f>T4</f>
        <v>0</v>
      </c>
      <c r="F20" s="79">
        <f>S8</f>
        <v>15</v>
      </c>
      <c r="G20" s="80">
        <f>R8</f>
        <v>0</v>
      </c>
      <c r="H20" s="121">
        <f>U8</f>
        <v>0</v>
      </c>
      <c r="I20" s="56">
        <f>T8</f>
        <v>0</v>
      </c>
      <c r="J20" s="118">
        <f>S12</f>
        <v>15</v>
      </c>
      <c r="K20" s="123">
        <f>R12</f>
        <v>7</v>
      </c>
      <c r="L20" s="121">
        <f>U12</f>
        <v>0</v>
      </c>
      <c r="M20" s="54">
        <f>T12</f>
        <v>0</v>
      </c>
      <c r="N20" s="87">
        <f>S16</f>
        <v>15</v>
      </c>
      <c r="O20" s="102">
        <f>R16</f>
        <v>6</v>
      </c>
      <c r="P20" s="49">
        <f>U16</f>
        <v>0</v>
      </c>
      <c r="Q20" s="69">
        <f>T16</f>
        <v>0</v>
      </c>
      <c r="R20" s="397"/>
      <c r="S20" s="398"/>
      <c r="T20" s="398"/>
      <c r="U20" s="399"/>
      <c r="V20" s="359">
        <f>P21+L21+H21+D21</f>
        <v>8</v>
      </c>
      <c r="W20" s="404">
        <f>V20+V22</f>
        <v>8</v>
      </c>
      <c r="X20" s="344">
        <f>P20+N20+N21+L20+J20+J21+H20+F20+F21+D20+B20+B21</f>
        <v>120</v>
      </c>
      <c r="Y20" s="361">
        <f>Q20+O20+O21+M20+K20+K21+I20+G20+G21+E20+C20+C21</f>
        <v>40</v>
      </c>
      <c r="Z20" s="388">
        <f>X20+X22</f>
        <v>120</v>
      </c>
      <c r="AA20" s="389">
        <f>Y20+Y22</f>
        <v>40</v>
      </c>
      <c r="AB20" s="390" t="s">
        <v>217</v>
      </c>
      <c r="AD20" s="393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8</v>
      </c>
      <c r="AE20" s="332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332" t="e">
        <f t="shared" ref="AF20" si="6">AD20/AE20</f>
        <v>#DIV/0!</v>
      </c>
      <c r="AG20" s="333">
        <f t="shared" ref="AG20" si="7">Z20/AA20</f>
        <v>3</v>
      </c>
    </row>
    <row r="21" spans="1:33" ht="15.75" thickBot="1" x14ac:dyDescent="0.3">
      <c r="A21" s="352"/>
      <c r="B21" s="62">
        <f>S5</f>
        <v>15</v>
      </c>
      <c r="C21" s="63">
        <f>R5</f>
        <v>5</v>
      </c>
      <c r="D21" s="334">
        <f>IF(AND(B20=0,B21=0),0,1)*0+IF(AND(B20&gt;C20,B21&gt;C21),1,0)*2+IF(AND(B20&lt;C20,B21&lt;C21),1,0)*IF(AND(B20=0,B21=0),0,1)+IF(D20&gt;E20,1,0)*2+IF(D20&lt;E20,1,0)*1</f>
        <v>2</v>
      </c>
      <c r="E21" s="335"/>
      <c r="F21" s="63">
        <f>S9</f>
        <v>15</v>
      </c>
      <c r="G21" s="65">
        <f>R9</f>
        <v>0</v>
      </c>
      <c r="H21" s="334">
        <f>IF(AND(F20=0,F21=0),0,1)*0+IF(AND(F20&gt;G20,F21&gt;G21),1,0)*2+IF(AND(F20&lt;G20,F21&lt;G21),1,0)*IF(AND(F20=0,F21=0),0,1)+IF(H20&gt;I20,1,0)*2+IF(H20&lt;I20,1,0)*1</f>
        <v>2</v>
      </c>
      <c r="I21" s="335"/>
      <c r="J21" s="62">
        <f>S13</f>
        <v>15</v>
      </c>
      <c r="K21" s="63">
        <f>R13</f>
        <v>11</v>
      </c>
      <c r="L21" s="334">
        <f>IF(AND(J20=0,J21=0),0,1)*0+IF(AND(J20&gt;K20,J21&gt;K21),1,0)*2+IF(AND(J20&lt;K20,J21&lt;K21),1,0)*IF(AND(J20=0,J21=0),0,1)+IF(L20&gt;M20,1,0)*2+IF(L20&lt;M20,1,0)*1</f>
        <v>2</v>
      </c>
      <c r="M21" s="335"/>
      <c r="N21" s="91">
        <f>S17</f>
        <v>15</v>
      </c>
      <c r="O21" s="92">
        <f>R17</f>
        <v>9</v>
      </c>
      <c r="P21" s="334">
        <f>IF(AND(N20=0,N21=0),0,1)*0+IF(AND(N20&gt;O20,N21&gt;O21),1,0)*2+IF(AND(N20&lt;O20,N21&lt;O21),1,0)*IF(AND(N20=0,N21=0),0,1)+IF(P20&gt;Q20,1,0)*2+IF(P20&lt;Q20,1,0)*1</f>
        <v>2</v>
      </c>
      <c r="Q21" s="335"/>
      <c r="R21" s="397"/>
      <c r="S21" s="398"/>
      <c r="T21" s="398"/>
      <c r="U21" s="399"/>
      <c r="V21" s="403"/>
      <c r="W21" s="404"/>
      <c r="X21" s="406"/>
      <c r="Y21" s="396"/>
      <c r="Z21" s="388"/>
      <c r="AA21" s="389"/>
      <c r="AB21" s="391"/>
      <c r="AD21" s="393"/>
      <c r="AE21" s="332"/>
      <c r="AF21" s="332"/>
      <c r="AG21" s="333"/>
    </row>
    <row r="22" spans="1:33" ht="15.75" thickBot="1" x14ac:dyDescent="0.3">
      <c r="A22" s="352"/>
      <c r="B22" s="70">
        <f>S6</f>
        <v>0</v>
      </c>
      <c r="C22" s="71">
        <f>R6</f>
        <v>0</v>
      </c>
      <c r="D22" s="84">
        <f>U6</f>
        <v>0</v>
      </c>
      <c r="E22" s="54">
        <f>T6</f>
        <v>0</v>
      </c>
      <c r="F22" s="58">
        <f>S10</f>
        <v>0</v>
      </c>
      <c r="G22" s="83">
        <f>R10</f>
        <v>0</v>
      </c>
      <c r="H22" s="84">
        <f>U10</f>
        <v>0</v>
      </c>
      <c r="I22" s="56">
        <f>T10</f>
        <v>0</v>
      </c>
      <c r="J22" s="70">
        <f>S14</f>
        <v>0</v>
      </c>
      <c r="K22" s="103">
        <f>R14</f>
        <v>0</v>
      </c>
      <c r="L22" s="84">
        <f>U14</f>
        <v>0</v>
      </c>
      <c r="M22" s="54">
        <f>T14</f>
        <v>0</v>
      </c>
      <c r="N22" s="95">
        <f>S18</f>
        <v>0</v>
      </c>
      <c r="O22" s="104">
        <f>R18</f>
        <v>0</v>
      </c>
      <c r="P22" s="68">
        <f>U18</f>
        <v>0</v>
      </c>
      <c r="Q22" s="69">
        <f>T18</f>
        <v>0</v>
      </c>
      <c r="R22" s="397"/>
      <c r="S22" s="398"/>
      <c r="T22" s="398"/>
      <c r="U22" s="399"/>
      <c r="V22" s="395">
        <f>P23+L23+H23+D23</f>
        <v>0</v>
      </c>
      <c r="W22" s="404"/>
      <c r="X22" s="388">
        <f>P22+N22+N23+L22+J22+J23+H22+F22+F23+D22+B22+B23</f>
        <v>0</v>
      </c>
      <c r="Y22" s="389">
        <f>Q22+O22+O23+M22+K22+K23+I22+G22+G23+E22+C22+C23</f>
        <v>0</v>
      </c>
      <c r="Z22" s="388"/>
      <c r="AA22" s="389"/>
      <c r="AB22" s="391"/>
      <c r="AD22" s="393"/>
      <c r="AE22" s="332"/>
      <c r="AF22" s="332"/>
      <c r="AG22" s="333"/>
    </row>
    <row r="23" spans="1:33" ht="15.75" thickBot="1" x14ac:dyDescent="0.3">
      <c r="A23" s="337"/>
      <c r="B23" s="105">
        <f>S7</f>
        <v>0</v>
      </c>
      <c r="C23" s="106">
        <f>R7</f>
        <v>0</v>
      </c>
      <c r="D23" s="350">
        <f>IF(AND(B22=0,B23=0),0,1)*0+IF(AND(B22&gt;C22,B23&gt;C23),1,0)*2+IF(AND(B22&lt;C22,B23&lt;C23),1,0)*IF(AND(B22=0,B23=0),0,1)+IF(D22&gt;E22,1,0)*2+IF(D22&lt;E22,1,0)*1</f>
        <v>0</v>
      </c>
      <c r="E23" s="351"/>
      <c r="F23" s="106">
        <f>S11</f>
        <v>0</v>
      </c>
      <c r="G23" s="107">
        <f>R11</f>
        <v>0</v>
      </c>
      <c r="H23" s="350">
        <f>IF(AND(F22=0,F23=0),0,1)*0+IF(AND(F22&gt;G22,F23&gt;G23),1,0)*2+IF(AND(F22&lt;G22,F23&lt;G23),1,0)*IF(AND(F22=0,F23=0),0,1)+IF(H22&gt;I22,1,0)*2+IF(H22&lt;I22,1,0)*1</f>
        <v>0</v>
      </c>
      <c r="I23" s="351"/>
      <c r="J23" s="105">
        <f>S15</f>
        <v>0</v>
      </c>
      <c r="K23" s="106">
        <f>R15</f>
        <v>0</v>
      </c>
      <c r="L23" s="350">
        <f>IF(AND(J22=0,J23=0),0,1)*0+IF(AND(J22&gt;K22,J23&gt;K23),1,0)*2+IF(AND(J22&lt;K22,J23&lt;K23),1,0)*IF(AND(J22=0,J23=0),0,1)+IF(L22&gt;M22,1,0)*2+IF(L22&lt;M22,1,0)*1</f>
        <v>0</v>
      </c>
      <c r="M23" s="351"/>
      <c r="N23" s="108">
        <f>S19</f>
        <v>0</v>
      </c>
      <c r="O23" s="109">
        <f>R19</f>
        <v>0</v>
      </c>
      <c r="P23" s="350">
        <f>IF(AND(N22=0,N23=0),0,1)*0+IF(AND(N22&gt;O22,N23&gt;O23),1,0)*2+IF(AND(N22&lt;O22,N23&lt;O23),1,0)*IF(AND(N22=0,N23=0),0,1)+IF(P22&gt;Q22,1,0)*2+IF(P22&lt;Q22,1,0)*1</f>
        <v>0</v>
      </c>
      <c r="Q23" s="351"/>
      <c r="R23" s="400"/>
      <c r="S23" s="401"/>
      <c r="T23" s="401"/>
      <c r="U23" s="402"/>
      <c r="V23" s="378"/>
      <c r="W23" s="405"/>
      <c r="X23" s="345"/>
      <c r="Y23" s="379"/>
      <c r="Z23" s="345"/>
      <c r="AA23" s="379"/>
      <c r="AB23" s="392"/>
      <c r="AD23" s="394"/>
      <c r="AE23" s="348"/>
      <c r="AF23" s="348"/>
      <c r="AG23" s="349"/>
    </row>
    <row r="24" spans="1:33" ht="15.75" thickTop="1" x14ac:dyDescent="0.25"/>
    <row r="26" spans="1:33" x14ac:dyDescent="0.25">
      <c r="A26" t="s">
        <v>10</v>
      </c>
    </row>
  </sheetData>
  <mergeCells count="129">
    <mergeCell ref="A1:X1"/>
    <mergeCell ref="B3:E3"/>
    <mergeCell ref="F3:I3"/>
    <mergeCell ref="J3:M3"/>
    <mergeCell ref="N3:Q3"/>
    <mergeCell ref="R3:U3"/>
    <mergeCell ref="V3:W3"/>
    <mergeCell ref="X3:Y3"/>
    <mergeCell ref="Z3:AA3"/>
    <mergeCell ref="A4:A7"/>
    <mergeCell ref="B4:E7"/>
    <mergeCell ref="V4:V5"/>
    <mergeCell ref="W4:W7"/>
    <mergeCell ref="X4:X5"/>
    <mergeCell ref="Y4:Y5"/>
    <mergeCell ref="Z4:Z7"/>
    <mergeCell ref="AA4:AA7"/>
    <mergeCell ref="X6:X7"/>
    <mergeCell ref="AB4:AB7"/>
    <mergeCell ref="AD4:AD7"/>
    <mergeCell ref="AE4:AE7"/>
    <mergeCell ref="AF4:AF7"/>
    <mergeCell ref="AG4:AG7"/>
    <mergeCell ref="H5:I5"/>
    <mergeCell ref="L5:M5"/>
    <mergeCell ref="P5:Q5"/>
    <mergeCell ref="T5:U5"/>
    <mergeCell ref="V6:V7"/>
    <mergeCell ref="Y6:Y7"/>
    <mergeCell ref="H7:I7"/>
    <mergeCell ref="L7:M7"/>
    <mergeCell ref="P7:Q7"/>
    <mergeCell ref="T7:U7"/>
    <mergeCell ref="A8:A11"/>
    <mergeCell ref="F8:I11"/>
    <mergeCell ref="V8:V9"/>
    <mergeCell ref="W8:W11"/>
    <mergeCell ref="X8:X9"/>
    <mergeCell ref="AF8:AF11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Y8:Y9"/>
    <mergeCell ref="Z8:Z11"/>
    <mergeCell ref="AA8:AA11"/>
    <mergeCell ref="AB8:AB11"/>
    <mergeCell ref="AD8:AD11"/>
    <mergeCell ref="AE8:AE11"/>
    <mergeCell ref="L11:M11"/>
    <mergeCell ref="P11:Q11"/>
    <mergeCell ref="T11:U11"/>
    <mergeCell ref="AG12:AG15"/>
    <mergeCell ref="D13:E13"/>
    <mergeCell ref="H13:I13"/>
    <mergeCell ref="P13:Q13"/>
    <mergeCell ref="T13:U13"/>
    <mergeCell ref="V14:V15"/>
    <mergeCell ref="X14:X15"/>
    <mergeCell ref="W12:W15"/>
    <mergeCell ref="X12:X13"/>
    <mergeCell ref="Y12:Y13"/>
    <mergeCell ref="Z12:Z15"/>
    <mergeCell ref="AA12:AA15"/>
    <mergeCell ref="AB12:AB15"/>
    <mergeCell ref="Y14:Y15"/>
    <mergeCell ref="J12:M15"/>
    <mergeCell ref="V12:V13"/>
    <mergeCell ref="D15:E15"/>
    <mergeCell ref="H15:I15"/>
    <mergeCell ref="P15:Q15"/>
    <mergeCell ref="T15:U15"/>
    <mergeCell ref="AE12:AE15"/>
    <mergeCell ref="AF12:AF15"/>
    <mergeCell ref="A16:A19"/>
    <mergeCell ref="N16:Q19"/>
    <mergeCell ref="V16:V17"/>
    <mergeCell ref="W16:W19"/>
    <mergeCell ref="X16:X17"/>
    <mergeCell ref="Y16:Y17"/>
    <mergeCell ref="L19:M19"/>
    <mergeCell ref="T19:U19"/>
    <mergeCell ref="AD12:AD15"/>
    <mergeCell ref="A12:A15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4" workbookViewId="0">
      <selection activeCell="R20" sqref="R20:U23"/>
    </sheetView>
  </sheetViews>
  <sheetFormatPr defaultRowHeight="15" x14ac:dyDescent="0.25"/>
  <cols>
    <col min="1" max="1" width="13.85546875" customWidth="1"/>
    <col min="2" max="2" width="3.85546875" customWidth="1"/>
    <col min="3" max="3" width="3.5703125" customWidth="1"/>
    <col min="4" max="4" width="3.7109375" customWidth="1"/>
    <col min="5" max="5" width="3.85546875" customWidth="1"/>
    <col min="6" max="6" width="4.140625" customWidth="1"/>
    <col min="7" max="8" width="3.85546875" customWidth="1"/>
    <col min="9" max="9" width="3.7109375" customWidth="1"/>
    <col min="10" max="10" width="3.85546875" customWidth="1"/>
    <col min="11" max="11" width="3.5703125" customWidth="1"/>
    <col min="12" max="12" width="3.7109375" customWidth="1"/>
    <col min="13" max="13" width="4" customWidth="1"/>
    <col min="14" max="14" width="3.85546875" customWidth="1"/>
    <col min="15" max="15" width="3.7109375" customWidth="1"/>
    <col min="16" max="16" width="3.85546875" customWidth="1"/>
    <col min="17" max="17" width="3.140625" customWidth="1"/>
    <col min="18" max="20" width="3.7109375" customWidth="1"/>
    <col min="21" max="21" width="3.42578125" customWidth="1"/>
    <col min="22" max="22" width="4" customWidth="1"/>
    <col min="23" max="23" width="4.42578125" customWidth="1"/>
    <col min="24" max="27" width="4.28515625" customWidth="1"/>
    <col min="28" max="28" width="8.42578125" customWidth="1"/>
    <col min="31" max="31" width="9.85546875" customWidth="1"/>
  </cols>
  <sheetData>
    <row r="1" spans="1:33" ht="39" customHeight="1" x14ac:dyDescent="0.25">
      <c r="A1" s="372" t="s">
        <v>50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</row>
    <row r="2" spans="1:33" ht="15.75" thickBot="1" x14ac:dyDescent="0.3"/>
    <row r="3" spans="1:33" ht="62.25" customHeight="1" thickTop="1" thickBot="1" x14ac:dyDescent="0.3">
      <c r="A3" s="1" t="s">
        <v>0</v>
      </c>
      <c r="B3" s="373">
        <v>1</v>
      </c>
      <c r="C3" s="374"/>
      <c r="D3" s="374"/>
      <c r="E3" s="375"/>
      <c r="F3" s="373">
        <v>2</v>
      </c>
      <c r="G3" s="374"/>
      <c r="H3" s="374"/>
      <c r="I3" s="375"/>
      <c r="J3" s="373">
        <v>3</v>
      </c>
      <c r="K3" s="374"/>
      <c r="L3" s="374"/>
      <c r="M3" s="375"/>
      <c r="N3" s="373">
        <v>4</v>
      </c>
      <c r="O3" s="374"/>
      <c r="P3" s="374"/>
      <c r="Q3" s="374"/>
      <c r="R3" s="373">
        <v>5</v>
      </c>
      <c r="S3" s="374"/>
      <c r="T3" s="374"/>
      <c r="U3" s="375"/>
      <c r="V3" s="413" t="s">
        <v>1</v>
      </c>
      <c r="W3" s="414"/>
      <c r="X3" s="376" t="s">
        <v>2</v>
      </c>
      <c r="Y3" s="377"/>
      <c r="Z3" s="376" t="s">
        <v>3</v>
      </c>
      <c r="AA3" s="377"/>
      <c r="AB3" s="2" t="s">
        <v>4</v>
      </c>
      <c r="AD3" s="43" t="s">
        <v>6</v>
      </c>
      <c r="AE3" s="44" t="s">
        <v>7</v>
      </c>
      <c r="AF3" s="44" t="s">
        <v>8</v>
      </c>
      <c r="AG3" s="45" t="s">
        <v>9</v>
      </c>
    </row>
    <row r="4" spans="1:33" ht="16.5" customHeight="1" thickTop="1" thickBot="1" x14ac:dyDescent="0.3">
      <c r="A4" s="336" t="s">
        <v>60</v>
      </c>
      <c r="B4" s="416"/>
      <c r="C4" s="417"/>
      <c r="D4" s="417"/>
      <c r="E4" s="418"/>
      <c r="F4" s="29">
        <v>15</v>
      </c>
      <c r="G4" s="30">
        <v>7</v>
      </c>
      <c r="H4" s="31"/>
      <c r="I4" s="40"/>
      <c r="J4" s="29">
        <v>15</v>
      </c>
      <c r="K4" s="32">
        <v>3</v>
      </c>
      <c r="L4" s="31"/>
      <c r="M4" s="41"/>
      <c r="N4" s="29">
        <v>15</v>
      </c>
      <c r="O4" s="32">
        <v>5</v>
      </c>
      <c r="P4" s="31"/>
      <c r="Q4" s="40"/>
      <c r="R4" s="110">
        <v>15</v>
      </c>
      <c r="S4" s="111">
        <v>2</v>
      </c>
      <c r="T4" s="31"/>
      <c r="U4" s="41"/>
      <c r="V4" s="359">
        <f>T5+P5+L5+H5</f>
        <v>8</v>
      </c>
      <c r="W4" s="411">
        <f>V4+V6</f>
        <v>8</v>
      </c>
      <c r="X4" s="344">
        <f>J4+J5+L4+N4+N5+P4+H4+F4+F5+R4+R5+T4</f>
        <v>120</v>
      </c>
      <c r="Y4" s="361">
        <f>K5+K4+M4+O5+O4+U4+I4+G4+G5+Q4+S4+S5</f>
        <v>42</v>
      </c>
      <c r="Z4" s="425">
        <f>X4+X6</f>
        <v>120</v>
      </c>
      <c r="AA4" s="428">
        <f>Y4+Y6</f>
        <v>42</v>
      </c>
      <c r="AB4" s="390" t="s">
        <v>217</v>
      </c>
      <c r="AD4" s="407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8</v>
      </c>
      <c r="AE4" s="33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332" t="e">
        <f>AD4/AE4</f>
        <v>#DIV/0!</v>
      </c>
      <c r="AG4" s="333">
        <f>Z4/AA4</f>
        <v>2.8571428571428572</v>
      </c>
    </row>
    <row r="5" spans="1:33" ht="15.75" customHeight="1" thickBot="1" x14ac:dyDescent="0.3">
      <c r="A5" s="352"/>
      <c r="B5" s="419"/>
      <c r="C5" s="420"/>
      <c r="D5" s="420"/>
      <c r="E5" s="421"/>
      <c r="F5" s="33">
        <v>15</v>
      </c>
      <c r="G5" s="34">
        <v>5</v>
      </c>
      <c r="H5" s="334">
        <f>IF(AND(F4=0,F5=0),0,1)*0+IF(AND(F4&gt;G4,F5&gt;G5),1,0)*2+IF(AND(F4&lt;G4,F5&lt;G5),1,0)*IF(AND(F4=0,F5=0),0,1)+IF(H4&gt;I4,1,0)*2+IF(H4&lt;I4,1,0)*1</f>
        <v>2</v>
      </c>
      <c r="I5" s="335"/>
      <c r="J5" s="33">
        <v>15</v>
      </c>
      <c r="K5" s="34">
        <v>7</v>
      </c>
      <c r="L5" s="334">
        <f>IF(AND(J4=0,J5=0),0,1)*0+IF(AND(J4&gt;K4,J5&gt;K5),1,0)*2+IF(AND(J4&lt;K4,J5&lt;K5),1,0)*IF(AND(J4=0,J5=0),0,1)+IF(L4&gt;M4,1,0)*2+IF(L4&lt;M4,1,0)*1</f>
        <v>2</v>
      </c>
      <c r="M5" s="335"/>
      <c r="N5" s="33">
        <v>15</v>
      </c>
      <c r="O5" s="34">
        <v>9</v>
      </c>
      <c r="P5" s="334">
        <f>IF(AND(N4=0,N5=0),0,1)*0+IF(AND(N4&gt;O4,N5&gt;O5),1,0)*2+IF(AND(N4&lt;O4,N5&lt;O5),1,0)*IF(AND(N4=0,N5=0),0,1)+IF(P4&gt;Q4,1,0)*2+IF(P4&lt;Q4,1,0)*1</f>
        <v>2</v>
      </c>
      <c r="Q5" s="335"/>
      <c r="R5" s="112">
        <v>15</v>
      </c>
      <c r="S5" s="46">
        <v>4</v>
      </c>
      <c r="T5" s="334">
        <f>IF(AND(R4=0,R5=0),0,1)*0+IF(AND(R4&gt;S4,R5&gt;S5),1,0)*2+IF(AND(R4&lt;S4,R5&lt;S5),1,0)*IF(AND(R4=0,R5=0),0,1)+IF(T4&gt;U4,1,0)*2+IF(T4&lt;U4,1,0)*1</f>
        <v>2</v>
      </c>
      <c r="U5" s="335"/>
      <c r="V5" s="360"/>
      <c r="W5" s="404"/>
      <c r="X5" s="356"/>
      <c r="Y5" s="362"/>
      <c r="Z5" s="426"/>
      <c r="AA5" s="429"/>
      <c r="AB5" s="391"/>
      <c r="AD5" s="407"/>
      <c r="AE5" s="332"/>
      <c r="AF5" s="332"/>
      <c r="AG5" s="333"/>
    </row>
    <row r="6" spans="1:33" ht="16.5" customHeight="1" thickTop="1" thickBot="1" x14ac:dyDescent="0.3">
      <c r="A6" s="352"/>
      <c r="B6" s="419"/>
      <c r="C6" s="420"/>
      <c r="D6" s="420"/>
      <c r="E6" s="421"/>
      <c r="F6" s="35"/>
      <c r="G6" s="36"/>
      <c r="H6" s="37"/>
      <c r="I6" s="40"/>
      <c r="J6" s="35"/>
      <c r="K6" s="36"/>
      <c r="L6" s="37"/>
      <c r="M6" s="41"/>
      <c r="N6" s="35"/>
      <c r="O6" s="36"/>
      <c r="P6" s="37"/>
      <c r="Q6" s="40"/>
      <c r="R6" s="113"/>
      <c r="S6" s="114"/>
      <c r="T6" s="37"/>
      <c r="U6" s="41"/>
      <c r="V6" s="359">
        <f>T7+P7+L7+H7</f>
        <v>0</v>
      </c>
      <c r="W6" s="404"/>
      <c r="X6" s="344">
        <f>J6+J7+L6+N6+N7+P6+H6+F6+F7+T6+R6+R7</f>
        <v>0</v>
      </c>
      <c r="Y6" s="361">
        <f>K7+K6+M6+O7+O6+U6+I6+G6+G7+S6+S7+Q6</f>
        <v>0</v>
      </c>
      <c r="Z6" s="426"/>
      <c r="AA6" s="429"/>
      <c r="AB6" s="391"/>
      <c r="AD6" s="407"/>
      <c r="AE6" s="332"/>
      <c r="AF6" s="332"/>
      <c r="AG6" s="333"/>
    </row>
    <row r="7" spans="1:33" ht="15.75" customHeight="1" thickBot="1" x14ac:dyDescent="0.3">
      <c r="A7" s="415"/>
      <c r="B7" s="422"/>
      <c r="C7" s="423"/>
      <c r="D7" s="423"/>
      <c r="E7" s="424"/>
      <c r="F7" s="40"/>
      <c r="G7" s="38"/>
      <c r="H7" s="334">
        <f>IF(AND(F6=0,F7=0),0,1)*0+IF(AND(F6&gt;G6,F7&gt;G7),1,0)*2+IF(AND(F6&lt;G6,F7&lt;G7),1,0)*IF(AND(F6=0,F7=0),0,1)+IF(H6&gt;I6,1,0)*2+IF(H6&lt;I6,1,0)*1</f>
        <v>0</v>
      </c>
      <c r="I7" s="335"/>
      <c r="J7" s="39"/>
      <c r="K7" s="38"/>
      <c r="L7" s="409">
        <f>IF(AND(J6=0,J7=0),0,1)*0+IF(AND(J6&gt;K6,J7&gt;K7),1,0)*2+IF(AND(J6&lt;K6,J7&lt;K7),1,0)*IF(AND(J6=0,J7=0),0,1)+IF(L6&gt;M6,1,0)*2+IF(L6&lt;M6,1,0)*1</f>
        <v>0</v>
      </c>
      <c r="M7" s="410"/>
      <c r="N7" s="42"/>
      <c r="O7" s="38"/>
      <c r="P7" s="409">
        <f>IF(AND(N6=0,N7=0),0,1)*0+IF(AND(N6&gt;O6,N7&gt;O7),1,0)*2+IF(AND(N6&lt;O6,N7&lt;O7),1,0)*IF(AND(N6=0,N7=0),0,1)+IF(P6&gt;Q6,1,0)*2+IF(P6&lt;Q6,1,0)*1</f>
        <v>0</v>
      </c>
      <c r="Q7" s="410"/>
      <c r="R7" s="115"/>
      <c r="S7" s="116"/>
      <c r="T7" s="409">
        <f>IF(AND(R6=0,R7=0),0,1)*0+IF(AND(R6&gt;S6,R7&gt;S7),1,0)*2+IF(AND(R6&lt;S6,R7&lt;S7),1,0)*IF(AND(R6=0,R7=0),0,1)+IF(T6&gt;U6,1,0)*2+IF(T6&lt;U6,1,0)*1</f>
        <v>0</v>
      </c>
      <c r="U7" s="410"/>
      <c r="V7" s="360"/>
      <c r="W7" s="412"/>
      <c r="X7" s="356"/>
      <c r="Y7" s="362"/>
      <c r="Z7" s="427"/>
      <c r="AA7" s="430"/>
      <c r="AB7" s="408"/>
      <c r="AD7" s="407"/>
      <c r="AE7" s="332"/>
      <c r="AF7" s="332"/>
      <c r="AG7" s="333"/>
    </row>
    <row r="8" spans="1:33" ht="16.5" customHeight="1" thickTop="1" thickBot="1" x14ac:dyDescent="0.3">
      <c r="A8" s="336" t="s">
        <v>61</v>
      </c>
      <c r="B8" s="47">
        <f>G4</f>
        <v>7</v>
      </c>
      <c r="C8" s="48">
        <f>F4</f>
        <v>15</v>
      </c>
      <c r="D8" s="49">
        <f>I4</f>
        <v>0</v>
      </c>
      <c r="E8" s="50">
        <f>H4</f>
        <v>0</v>
      </c>
      <c r="F8" s="431"/>
      <c r="G8" s="432"/>
      <c r="H8" s="432"/>
      <c r="I8" s="433"/>
      <c r="J8" s="51">
        <v>15</v>
      </c>
      <c r="K8" s="52">
        <v>9</v>
      </c>
      <c r="L8" s="117">
        <v>11</v>
      </c>
      <c r="M8" s="54">
        <v>8</v>
      </c>
      <c r="N8" s="118">
        <v>8</v>
      </c>
      <c r="O8" s="119">
        <v>15</v>
      </c>
      <c r="P8" s="117"/>
      <c r="Q8" s="56"/>
      <c r="R8" s="120">
        <v>15</v>
      </c>
      <c r="S8" s="119">
        <v>11</v>
      </c>
      <c r="T8" s="121"/>
      <c r="U8" s="54"/>
      <c r="V8" s="359">
        <f>T9+P9+L9+D9</f>
        <v>6</v>
      </c>
      <c r="W8" s="411">
        <f>V8+V10</f>
        <v>6</v>
      </c>
      <c r="X8" s="344">
        <f>J8+J9+L8+N8+N9+P8+D8+B8+B9+R8+R9+T8</f>
        <v>98</v>
      </c>
      <c r="Y8" s="361">
        <f>K9+K8+M8+O9+O8+U8+E8+C8+C9+S8+S9+Q8</f>
        <v>115</v>
      </c>
      <c r="Z8" s="344">
        <f>X8+X10</f>
        <v>98</v>
      </c>
      <c r="AA8" s="361">
        <f>Y8+Y10</f>
        <v>115</v>
      </c>
      <c r="AB8" s="390" t="s">
        <v>219</v>
      </c>
      <c r="AD8" s="407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4</v>
      </c>
      <c r="AE8" s="33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5</v>
      </c>
      <c r="AF8" s="332">
        <f t="shared" ref="AF8" si="0">AD8/AE8</f>
        <v>0.8</v>
      </c>
      <c r="AG8" s="333">
        <f t="shared" ref="AG8" si="1">Z8/AA8</f>
        <v>0.85217391304347823</v>
      </c>
    </row>
    <row r="9" spans="1:33" ht="15.75" customHeight="1" thickBot="1" x14ac:dyDescent="0.3">
      <c r="A9" s="352"/>
      <c r="B9" s="60">
        <f>G5</f>
        <v>5</v>
      </c>
      <c r="C9" s="61">
        <f>F5</f>
        <v>15</v>
      </c>
      <c r="D9" s="334">
        <f>IF(AND(B8=0,B9=0),0,1)*0+IF(AND(B8&gt;C8,B9&gt;C9),1,0)*2+IF(AND(B8&lt;C8,B9&lt;C9),1,0)*IF(AND(B8=0,B9=0),0,1)+IF(D8&gt;E8,1,0)*2+IF(D8&lt;E8,1,0)*1</f>
        <v>1</v>
      </c>
      <c r="E9" s="335"/>
      <c r="F9" s="397"/>
      <c r="G9" s="398"/>
      <c r="H9" s="398"/>
      <c r="I9" s="399"/>
      <c r="J9" s="62">
        <v>9</v>
      </c>
      <c r="K9" s="63">
        <v>15</v>
      </c>
      <c r="L9" s="334">
        <f>IF(AND(J8=0,J9=0),0,1)*0+IF(AND(J8&gt;K8,J9&gt;K9),1,0)*2+IF(AND(J8&lt;K8,J9&lt;K9),1,0)*IF(AND(J8=0,J9=0),0,1)+IF(L8&gt;M8,1,0)*2+IF(L8&lt;M8,1,0)*1</f>
        <v>2</v>
      </c>
      <c r="M9" s="335"/>
      <c r="N9" s="62">
        <v>13</v>
      </c>
      <c r="O9" s="63">
        <v>15</v>
      </c>
      <c r="P9" s="334">
        <f>IF(AND(N8=0,N9=0),0,1)*0+IF(AND(N8&gt;O8,N9&gt;O9),1,0)*2+IF(AND(N8&lt;O8,N9&lt;O9),1,0)*IF(AND(N8=0,N9=0),0,1)+IF(P8&gt;Q8,1,0)*2+IF(P8&lt;Q8,1,0)*1</f>
        <v>1</v>
      </c>
      <c r="Q9" s="335"/>
      <c r="R9" s="64">
        <v>15</v>
      </c>
      <c r="S9" s="63">
        <v>12</v>
      </c>
      <c r="T9" s="334">
        <f>IF(AND(R8=0,R9=0),0,1)*0+IF(AND(R8&gt;S8,R9&gt;S9),1,0)*2+IF(AND(R8&lt;S8,R9&lt;S9),1,0)*IF(AND(R8=0,R9=0),0,1)+IF(T8&gt;U8,1,0)*2+IF(T8&lt;U8,1,0)*1</f>
        <v>2</v>
      </c>
      <c r="U9" s="335"/>
      <c r="V9" s="360"/>
      <c r="W9" s="404"/>
      <c r="X9" s="356"/>
      <c r="Y9" s="362"/>
      <c r="Z9" s="388"/>
      <c r="AA9" s="389"/>
      <c r="AB9" s="391"/>
      <c r="AD9" s="407"/>
      <c r="AE9" s="332"/>
      <c r="AF9" s="332"/>
      <c r="AG9" s="333"/>
    </row>
    <row r="10" spans="1:33" ht="16.5" customHeight="1" thickTop="1" thickBot="1" x14ac:dyDescent="0.3">
      <c r="A10" s="352"/>
      <c r="B10" s="66">
        <f>G6</f>
        <v>0</v>
      </c>
      <c r="C10" s="67">
        <f>F6</f>
        <v>0</v>
      </c>
      <c r="D10" s="68">
        <f>I6</f>
        <v>0</v>
      </c>
      <c r="E10" s="69">
        <f>H6</f>
        <v>0</v>
      </c>
      <c r="F10" s="397"/>
      <c r="G10" s="398"/>
      <c r="H10" s="398"/>
      <c r="I10" s="399"/>
      <c r="J10" s="70"/>
      <c r="K10" s="71"/>
      <c r="L10" s="72"/>
      <c r="M10" s="54"/>
      <c r="N10" s="70"/>
      <c r="O10" s="71"/>
      <c r="P10" s="72"/>
      <c r="Q10" s="56"/>
      <c r="R10" s="73"/>
      <c r="S10" s="71"/>
      <c r="T10" s="56"/>
      <c r="U10" s="59"/>
      <c r="V10" s="359">
        <f>P11+L11+D11+T11</f>
        <v>0</v>
      </c>
      <c r="W10" s="404"/>
      <c r="X10" s="344">
        <f>J10+J11+L10+N10+N11+P10+D10+B10+B11+R10+R11+T10</f>
        <v>0</v>
      </c>
      <c r="Y10" s="361">
        <f>K11+K10+M10+O11+O10+U10+E10+C10+C11+S10+S11+Q10</f>
        <v>0</v>
      </c>
      <c r="Z10" s="388"/>
      <c r="AA10" s="389"/>
      <c r="AB10" s="391"/>
      <c r="AD10" s="407"/>
      <c r="AE10" s="332"/>
      <c r="AF10" s="332"/>
      <c r="AG10" s="333"/>
    </row>
    <row r="11" spans="1:33" ht="15.75" customHeight="1" thickBot="1" x14ac:dyDescent="0.3">
      <c r="A11" s="415"/>
      <c r="B11" s="74">
        <f>G7</f>
        <v>0</v>
      </c>
      <c r="C11" s="75">
        <f>F7</f>
        <v>0</v>
      </c>
      <c r="D11" s="334">
        <f>IF(AND(B10=0,B11=0),0,1)*0+IF(AND(B10&gt;C10,B11&gt;C11),1,0)*2+IF(AND(B10&lt;C10,B11&lt;C11),1,0)*IF(AND(B10=0,B11=0),0,1)+IF(D10&gt;E10,1,0)*2+IF(D10&lt;E10,1,0)*1</f>
        <v>0</v>
      </c>
      <c r="E11" s="335"/>
      <c r="F11" s="434"/>
      <c r="G11" s="435"/>
      <c r="H11" s="435"/>
      <c r="I11" s="436"/>
      <c r="J11" s="76"/>
      <c r="K11" s="77"/>
      <c r="L11" s="334">
        <f>IF(AND(J10=0,J11=0),0,1)*0+IF(AND(J10&gt;K10,J11&gt;K11),1,0)*2+IF(AND(J10&lt;K10,J11&lt;K11),1,0)*IF(AND(J10=0,J11=0),0,1)+IF(L10&gt;M10,1,0)*2+IF(L10&lt;M10,1,0)*1</f>
        <v>0</v>
      </c>
      <c r="M11" s="335"/>
      <c r="N11" s="76"/>
      <c r="O11" s="77"/>
      <c r="P11" s="409">
        <f>IF(AND(N10=0,N11=0),0,1)*0+IF(AND(N10&gt;O10,N11&gt;O11),1,0)*2+IF(AND(N10&lt;O10,N11&lt;O11),1,0)*IF(AND(N10=0,N11=0),0,1)+IF(P10&gt;Q10,1,0)*2+IF(P10&lt;Q10,1,0)*1</f>
        <v>0</v>
      </c>
      <c r="Q11" s="410"/>
      <c r="R11" s="78"/>
      <c r="S11" s="77"/>
      <c r="T11" s="409">
        <f>IF(AND(R10=0,R11=0),0,1)*0+IF(AND(R10&gt;S10,R11&gt;S11),1,0)*2+IF(AND(R10&lt;S10,R11&lt;S11),1,0)*IF(AND(R10=0,R11=0),0,1)+IF(T10&gt;U10,1,0)*2+IF(T10&lt;U10,1,0)*1</f>
        <v>0</v>
      </c>
      <c r="U11" s="410"/>
      <c r="V11" s="360"/>
      <c r="W11" s="412"/>
      <c r="X11" s="356"/>
      <c r="Y11" s="362"/>
      <c r="Z11" s="406"/>
      <c r="AA11" s="396"/>
      <c r="AB11" s="408"/>
      <c r="AD11" s="407"/>
      <c r="AE11" s="332"/>
      <c r="AF11" s="332"/>
      <c r="AG11" s="333"/>
    </row>
    <row r="12" spans="1:33" ht="16.5" customHeight="1" thickTop="1" thickBot="1" x14ac:dyDescent="0.3">
      <c r="A12" s="336" t="s">
        <v>62</v>
      </c>
      <c r="B12" s="55">
        <f>K4</f>
        <v>3</v>
      </c>
      <c r="C12" s="52">
        <f>J4</f>
        <v>15</v>
      </c>
      <c r="D12" s="53">
        <f>M4</f>
        <v>0</v>
      </c>
      <c r="E12" s="54">
        <f>L4</f>
        <v>0</v>
      </c>
      <c r="F12" s="79">
        <f>K8</f>
        <v>9</v>
      </c>
      <c r="G12" s="80">
        <f>J8</f>
        <v>15</v>
      </c>
      <c r="H12" s="57">
        <f>M8</f>
        <v>8</v>
      </c>
      <c r="I12" s="56">
        <f>L8</f>
        <v>11</v>
      </c>
      <c r="J12" s="431"/>
      <c r="K12" s="432"/>
      <c r="L12" s="432"/>
      <c r="M12" s="433"/>
      <c r="N12" s="55">
        <v>6</v>
      </c>
      <c r="O12" s="52">
        <v>15</v>
      </c>
      <c r="P12" s="117">
        <v>11</v>
      </c>
      <c r="Q12" s="56">
        <v>13</v>
      </c>
      <c r="R12" s="120">
        <v>15</v>
      </c>
      <c r="S12" s="119">
        <v>9</v>
      </c>
      <c r="T12" s="56">
        <v>11</v>
      </c>
      <c r="U12" s="122">
        <v>8</v>
      </c>
      <c r="V12" s="359">
        <f>P13+H13+D13+T13</f>
        <v>5</v>
      </c>
      <c r="W12" s="411">
        <f>V12+V14</f>
        <v>5</v>
      </c>
      <c r="X12" s="344">
        <f>H12+F12+F13+D12+B12+B13+N12+N13+P12+R12+R13+T12</f>
        <v>113</v>
      </c>
      <c r="Y12" s="361">
        <f>I12+G12+G13+E12+C12+C13+O13+O12+U12+S12+S13+Q12</f>
        <v>138</v>
      </c>
      <c r="Z12" s="344">
        <f>X12+X14</f>
        <v>113</v>
      </c>
      <c r="AA12" s="361">
        <f>Y12+Y14</f>
        <v>138</v>
      </c>
      <c r="AB12" s="390" t="s">
        <v>220</v>
      </c>
      <c r="AD12" s="407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4</v>
      </c>
      <c r="AE12" s="33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7</v>
      </c>
      <c r="AF12" s="332">
        <f t="shared" ref="AF12" si="2">AD12/AE12</f>
        <v>0.5714285714285714</v>
      </c>
      <c r="AG12" s="333">
        <f t="shared" ref="AG12" si="3">Z12/AA12</f>
        <v>0.8188405797101449</v>
      </c>
    </row>
    <row r="13" spans="1:33" ht="15.75" customHeight="1" thickBot="1" x14ac:dyDescent="0.3">
      <c r="A13" s="352"/>
      <c r="B13" s="62">
        <f>K5</f>
        <v>7</v>
      </c>
      <c r="C13" s="63">
        <f>J5</f>
        <v>15</v>
      </c>
      <c r="D13" s="334">
        <f>IF(AND(B12=0,B13=0),0,1)*0+IF(AND(B12&gt;C12,B13&gt;C13),1,0)*2+IF(AND(B12&lt;C12,B13&lt;C13),1,0)*IF(AND(B12=0,B13=0),0,1)+IF(D12&gt;E12,1,0)*2+IF(D12&lt;E12,1,0)*1</f>
        <v>1</v>
      </c>
      <c r="E13" s="335"/>
      <c r="F13" s="82">
        <f>K9</f>
        <v>15</v>
      </c>
      <c r="G13" s="65">
        <f>J9</f>
        <v>9</v>
      </c>
      <c r="H13" s="334">
        <f>IF(AND(F12=0,F13=0),0,1)*0+IF(AND(F12&gt;G12,F13&gt;G13),1,0)*2+IF(AND(F12&lt;G12,F13&lt;G13),1,0)*IF(AND(F12=0,F13=0),0,1)+IF(H12&gt;I12,1,0)*2+IF(H12&lt;I12,1,0)*1</f>
        <v>1</v>
      </c>
      <c r="I13" s="335"/>
      <c r="J13" s="397"/>
      <c r="K13" s="398"/>
      <c r="L13" s="398"/>
      <c r="M13" s="399"/>
      <c r="N13" s="62">
        <v>15</v>
      </c>
      <c r="O13" s="63">
        <v>13</v>
      </c>
      <c r="P13" s="334">
        <f>IF(AND(N12=0,N13=0),0,1)*0+IF(AND(N12&gt;O12,N13&gt;O13),1,0)*2+IF(AND(N12&lt;O12,N13&lt;O13),1,0)*IF(AND(N12=0,N13=0),0,1)+IF(P12&gt;Q12,1,0)*2+IF(P12&lt;Q12,1,0)*1</f>
        <v>1</v>
      </c>
      <c r="Q13" s="335"/>
      <c r="R13" s="64">
        <v>13</v>
      </c>
      <c r="S13" s="63">
        <v>15</v>
      </c>
      <c r="T13" s="334">
        <f>IF(AND(R12=0,R13=0),0,1)*0+IF(AND(R12&gt;S12,R13&gt;S13),1,0)*2+IF(AND(R12&lt;S12,R13&lt;S13),1,0)*IF(AND(R12=0,R13=0),0,1)+IF(T12&gt;U12,1,0)*2+IF(T12&lt;U12,1,0)*1</f>
        <v>2</v>
      </c>
      <c r="U13" s="335"/>
      <c r="V13" s="360"/>
      <c r="W13" s="404"/>
      <c r="X13" s="356"/>
      <c r="Y13" s="362"/>
      <c r="Z13" s="388"/>
      <c r="AA13" s="389"/>
      <c r="AB13" s="391"/>
      <c r="AD13" s="407"/>
      <c r="AE13" s="332"/>
      <c r="AF13" s="332"/>
      <c r="AG13" s="333"/>
    </row>
    <row r="14" spans="1:33" ht="16.5" customHeight="1" thickTop="1" thickBot="1" x14ac:dyDescent="0.3">
      <c r="A14" s="352"/>
      <c r="B14" s="70">
        <f>K6</f>
        <v>0</v>
      </c>
      <c r="C14" s="71">
        <f>J6</f>
        <v>0</v>
      </c>
      <c r="D14" s="72">
        <f>M6</f>
        <v>0</v>
      </c>
      <c r="E14" s="54">
        <f>L6</f>
        <v>0</v>
      </c>
      <c r="F14" s="58">
        <f>K10</f>
        <v>0</v>
      </c>
      <c r="G14" s="83">
        <f>J10</f>
        <v>0</v>
      </c>
      <c r="H14" s="84">
        <f>M10</f>
        <v>0</v>
      </c>
      <c r="I14" s="56">
        <f>L10</f>
        <v>0</v>
      </c>
      <c r="J14" s="397"/>
      <c r="K14" s="398"/>
      <c r="L14" s="398"/>
      <c r="M14" s="399"/>
      <c r="N14" s="70"/>
      <c r="O14" s="71"/>
      <c r="P14" s="72"/>
      <c r="Q14" s="56"/>
      <c r="R14" s="73"/>
      <c r="S14" s="71"/>
      <c r="T14" s="56"/>
      <c r="U14" s="59"/>
      <c r="V14" s="359">
        <f>P15+H15+D15+T15</f>
        <v>0</v>
      </c>
      <c r="W14" s="404"/>
      <c r="X14" s="344">
        <f>H14+F14+F15+D14+B14+B15+N14+N15+P14+R14+R15+T14</f>
        <v>0</v>
      </c>
      <c r="Y14" s="361">
        <f>I14+G14+G15+E14+C14+C15+O15+O14+U14+S14+S15+Q14</f>
        <v>0</v>
      </c>
      <c r="Z14" s="388"/>
      <c r="AA14" s="389"/>
      <c r="AB14" s="391"/>
      <c r="AD14" s="407"/>
      <c r="AE14" s="332"/>
      <c r="AF14" s="332"/>
      <c r="AG14" s="333"/>
    </row>
    <row r="15" spans="1:33" ht="15.75" customHeight="1" thickBot="1" x14ac:dyDescent="0.3">
      <c r="A15" s="415"/>
      <c r="B15" s="76">
        <f>K7</f>
        <v>0</v>
      </c>
      <c r="C15" s="77">
        <f>J7</f>
        <v>0</v>
      </c>
      <c r="D15" s="334">
        <f>IF(AND(B14=0,B15=0),0,1)*0+IF(AND(B14&gt;C14,B15&gt;C15),1,0)*2+IF(AND(B14&lt;C14,B15&lt;C15),1,0)*IF(AND(B14=0,B15=0),0,1)+IF(D14&gt;E14,1,0)*2+IF(D14&lt;E14,1,0)*1</f>
        <v>0</v>
      </c>
      <c r="E15" s="335"/>
      <c r="F15" s="77">
        <f>K11</f>
        <v>0</v>
      </c>
      <c r="G15" s="85">
        <f>J11</f>
        <v>0</v>
      </c>
      <c r="H15" s="334">
        <f>IF(AND(F14=0,F15=0),0,1)*0+IF(AND(F14&gt;G14,F15&gt;G15),1,0)*2+IF(AND(F14&lt;G14,F15&lt;G15),1,0)*IF(AND(F14=0,F15=0),0,1)+IF(H14&gt;I14,1,0)*2+IF(H14&lt;I14,1,0)*1</f>
        <v>0</v>
      </c>
      <c r="I15" s="335"/>
      <c r="J15" s="434"/>
      <c r="K15" s="435"/>
      <c r="L15" s="435"/>
      <c r="M15" s="436"/>
      <c r="N15" s="76"/>
      <c r="O15" s="77"/>
      <c r="P15" s="334">
        <f>IF(AND(N14=0,N15=0),0,1)*0+IF(AND(N14&gt;O14,N15&gt;O15),1,0)*2+IF(AND(N14&lt;O14,N15&lt;O15),1,0)*IF(AND(N14=0,N15=0),0,1)+IF(P14&gt;Q14,1,0)*2+IF(P14&lt;Q14,1,0)*1</f>
        <v>0</v>
      </c>
      <c r="Q15" s="335"/>
      <c r="R15" s="78"/>
      <c r="S15" s="77"/>
      <c r="T15" s="334">
        <f>IF(AND(R14=0,R15=0),0,1)*0+IF(AND(R14&gt;S14,R15&gt;S15),1,0)*2+IF(AND(R14&lt;S14,R15&lt;S15),1,0)*IF(AND(R14=0,R15=0),0,1)+IF(T14&gt;U14,1,0)*2+IF(T14&lt;U14,1,0)*1</f>
        <v>0</v>
      </c>
      <c r="U15" s="335"/>
      <c r="V15" s="360"/>
      <c r="W15" s="412"/>
      <c r="X15" s="356"/>
      <c r="Y15" s="362"/>
      <c r="Z15" s="406"/>
      <c r="AA15" s="396"/>
      <c r="AB15" s="408"/>
      <c r="AD15" s="407"/>
      <c r="AE15" s="332"/>
      <c r="AF15" s="332"/>
      <c r="AG15" s="333"/>
    </row>
    <row r="16" spans="1:33" ht="16.5" customHeight="1" thickTop="1" thickBot="1" x14ac:dyDescent="0.3">
      <c r="A16" s="336" t="s">
        <v>63</v>
      </c>
      <c r="B16" s="55">
        <f>O4</f>
        <v>5</v>
      </c>
      <c r="C16" s="52">
        <f>N4</f>
        <v>15</v>
      </c>
      <c r="D16" s="53">
        <f>Q4</f>
        <v>0</v>
      </c>
      <c r="E16" s="86">
        <f>P4</f>
        <v>0</v>
      </c>
      <c r="F16" s="79">
        <f>O8</f>
        <v>15</v>
      </c>
      <c r="G16" s="80">
        <f>N8</f>
        <v>8</v>
      </c>
      <c r="H16" s="57">
        <f>Q8</f>
        <v>0</v>
      </c>
      <c r="I16" s="81">
        <f>P8</f>
        <v>0</v>
      </c>
      <c r="J16" s="55">
        <f>O12</f>
        <v>15</v>
      </c>
      <c r="K16" s="52">
        <f>N12</f>
        <v>6</v>
      </c>
      <c r="L16" s="53">
        <f>Q12</f>
        <v>13</v>
      </c>
      <c r="M16" s="86">
        <f>P12</f>
        <v>11</v>
      </c>
      <c r="N16" s="431"/>
      <c r="O16" s="432"/>
      <c r="P16" s="432"/>
      <c r="Q16" s="433"/>
      <c r="R16" s="87">
        <v>11</v>
      </c>
      <c r="S16" s="88">
        <v>15</v>
      </c>
      <c r="T16" s="89">
        <v>6</v>
      </c>
      <c r="U16" s="90">
        <v>11</v>
      </c>
      <c r="V16" s="359">
        <f>H17+D17+L17+T17</f>
        <v>6</v>
      </c>
      <c r="W16" s="411">
        <f>V16+V18</f>
        <v>6</v>
      </c>
      <c r="X16" s="344">
        <f>J16+J17+L16+B16+B17+D16+F16+F17+H16+R16+R17+T16</f>
        <v>117</v>
      </c>
      <c r="Y16" s="361">
        <f>K17+K16+M16+C17+C16+E16+I16+G16+G17+S16+S17+U16</f>
        <v>121</v>
      </c>
      <c r="Z16" s="344">
        <f>X16+X18</f>
        <v>117</v>
      </c>
      <c r="AA16" s="361">
        <f>Y16+Y18</f>
        <v>121</v>
      </c>
      <c r="AB16" s="390" t="s">
        <v>218</v>
      </c>
      <c r="AD16" s="407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5</v>
      </c>
      <c r="AE16" s="33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5</v>
      </c>
      <c r="AF16" s="332">
        <f t="shared" ref="AF16" si="4">AD16/AE16</f>
        <v>1</v>
      </c>
      <c r="AG16" s="333">
        <f t="shared" ref="AG16" si="5">Z16/AA16</f>
        <v>0.96694214876033058</v>
      </c>
    </row>
    <row r="17" spans="1:33" ht="15.75" customHeight="1" thickBot="1" x14ac:dyDescent="0.3">
      <c r="A17" s="352"/>
      <c r="B17" s="62">
        <f>O5</f>
        <v>9</v>
      </c>
      <c r="C17" s="63">
        <f>N5</f>
        <v>15</v>
      </c>
      <c r="D17" s="334">
        <f>IF(AND(B16=0,B17=0),0,1)*0+IF(AND(B16&gt;C16,B17&gt;C17),1,0)*2+IF(AND(B16&lt;C16,B17&lt;C17),1,0)*IF(AND(B16=0,B17=0),0,1)+IF(D16&gt;E16,1,0)*2+IF(D16&lt;E16,1,0)*1</f>
        <v>1</v>
      </c>
      <c r="E17" s="335"/>
      <c r="F17" s="63">
        <f>O9</f>
        <v>15</v>
      </c>
      <c r="G17" s="65">
        <f>N9</f>
        <v>13</v>
      </c>
      <c r="H17" s="334">
        <f>IF(AND(F16=0,F17=0),0,1)*0+IF(AND(F16&gt;G16,F17&gt;G17),1,0)*2+IF(AND(F16&lt;G16,F17&lt;G17),1,0)*IF(AND(F16=0,F17=0),0,1)+IF(H16&gt;I16,1,0)*2+IF(H16&lt;I16,1,0)*1</f>
        <v>2</v>
      </c>
      <c r="I17" s="335"/>
      <c r="J17" s="62">
        <f>O13</f>
        <v>13</v>
      </c>
      <c r="K17" s="63">
        <f>N13</f>
        <v>15</v>
      </c>
      <c r="L17" s="334">
        <f>IF(AND(J16=0,J17=0),0,1)*0+IF(AND(J16&gt;K16,J17&gt;K17),1,0)*2+IF(AND(J16&lt;K16,J17&lt;K17),1,0)*IF(AND(J16=0,J17=0),0,1)+IF(L16&gt;M16,1,0)*2+IF(L16&lt;M16,1,0)*1</f>
        <v>2</v>
      </c>
      <c r="M17" s="335"/>
      <c r="N17" s="397"/>
      <c r="O17" s="398"/>
      <c r="P17" s="398"/>
      <c r="Q17" s="399"/>
      <c r="R17" s="91">
        <v>15</v>
      </c>
      <c r="S17" s="92">
        <v>12</v>
      </c>
      <c r="T17" s="334">
        <f>IF(AND(R16=0,R17=0),0,1)*0+IF(AND(R16&gt;S16,R17&gt;S17),1,0)*2+IF(AND(R16&lt;S16,R17&lt;S17),1,0)*IF(AND(R16=0,R17=0),0,1)+IF(T16&gt;U16,1,0)*2+IF(T16&lt;U16,1,0)*1</f>
        <v>1</v>
      </c>
      <c r="U17" s="335"/>
      <c r="V17" s="360"/>
      <c r="W17" s="404"/>
      <c r="X17" s="356"/>
      <c r="Y17" s="362"/>
      <c r="Z17" s="388"/>
      <c r="AA17" s="389"/>
      <c r="AB17" s="391"/>
      <c r="AD17" s="407"/>
      <c r="AE17" s="332"/>
      <c r="AF17" s="332"/>
      <c r="AG17" s="333"/>
    </row>
    <row r="18" spans="1:33" ht="16.5" customHeight="1" thickTop="1" thickBot="1" x14ac:dyDescent="0.3">
      <c r="A18" s="352"/>
      <c r="B18" s="70">
        <f>O6</f>
        <v>0</v>
      </c>
      <c r="C18" s="71">
        <f>N6</f>
        <v>0</v>
      </c>
      <c r="D18" s="93">
        <f>Q6</f>
        <v>0</v>
      </c>
      <c r="E18" s="54">
        <f>P6</f>
        <v>0</v>
      </c>
      <c r="F18" s="58">
        <f>O10</f>
        <v>0</v>
      </c>
      <c r="G18" s="83">
        <f>N10</f>
        <v>0</v>
      </c>
      <c r="H18" s="94">
        <f>Q10</f>
        <v>0</v>
      </c>
      <c r="I18" s="56">
        <f>P10</f>
        <v>0</v>
      </c>
      <c r="J18" s="70">
        <f>O14</f>
        <v>0</v>
      </c>
      <c r="K18" s="71">
        <f>N14</f>
        <v>0</v>
      </c>
      <c r="L18" s="93">
        <f>Q14</f>
        <v>0</v>
      </c>
      <c r="M18" s="54">
        <f>P14</f>
        <v>0</v>
      </c>
      <c r="N18" s="397"/>
      <c r="O18" s="398"/>
      <c r="P18" s="398"/>
      <c r="Q18" s="399"/>
      <c r="R18" s="95"/>
      <c r="S18" s="96"/>
      <c r="T18" s="97"/>
      <c r="U18" s="98"/>
      <c r="V18" s="359">
        <f>D19+H19+L19+T19</f>
        <v>0</v>
      </c>
      <c r="W18" s="404"/>
      <c r="X18" s="344">
        <f>F19+J19+R18+R19+T18+J18+L18+B18+D18+F18+H18+B19</f>
        <v>0</v>
      </c>
      <c r="Y18" s="361">
        <f>K18+M18+C18+E18+I18+G18+C19+G19+K19+S18+S19+U18</f>
        <v>0</v>
      </c>
      <c r="Z18" s="388"/>
      <c r="AA18" s="389"/>
      <c r="AB18" s="391"/>
      <c r="AD18" s="407"/>
      <c r="AE18" s="332"/>
      <c r="AF18" s="332"/>
      <c r="AG18" s="333"/>
    </row>
    <row r="19" spans="1:33" ht="15.75" customHeight="1" thickBot="1" x14ac:dyDescent="0.3">
      <c r="A19" s="415"/>
      <c r="B19" s="76">
        <f>O7</f>
        <v>0</v>
      </c>
      <c r="C19" s="77">
        <f>N7</f>
        <v>0</v>
      </c>
      <c r="D19" s="334">
        <f>IF(AND(B18=0,B19=0),0,1)*0+IF(AND(B18&gt;C18,B19&gt;C19),1,0)*2+IF(AND(B18&lt;C18,B19&lt;C19),1,0)*IF(AND(B18=0,B19=0),0,1)+IF(D18&gt;E18,1,0)*2+IF(D18&lt;E18,1,0)*1</f>
        <v>0</v>
      </c>
      <c r="E19" s="335"/>
      <c r="F19" s="77">
        <f>O11</f>
        <v>0</v>
      </c>
      <c r="G19" s="85">
        <f>N11</f>
        <v>0</v>
      </c>
      <c r="H19" s="409">
        <f>IF(AND(F18=0,F19=0),0,1)*0+IF(AND(F18&gt;G18,F19&gt;G19),1,0)*2+IF(AND(F18&lt;G18,F19&lt;G19),1,0)*IF(AND(F18=0,F19=0),0,1)+IF(H18&gt;I18,1,0)*2+IF(H18&lt;I18,1,0)*1</f>
        <v>0</v>
      </c>
      <c r="I19" s="410"/>
      <c r="J19" s="76">
        <f>O15</f>
        <v>0</v>
      </c>
      <c r="K19" s="77">
        <f>N15</f>
        <v>0</v>
      </c>
      <c r="L19" s="409">
        <f>IF(AND(J18=0,J19=0),0,1)*0+IF(AND(J18&gt;K18,J19&gt;K19),1,0)*2+IF(AND(J18&lt;K18,J19&lt;K19),1,0)*IF(AND(J18=0,J19=0),0,1)+IF(L18&gt;M18,1,0)*2+IF(L18&lt;M18,1,0)*1</f>
        <v>0</v>
      </c>
      <c r="M19" s="410"/>
      <c r="N19" s="434"/>
      <c r="O19" s="435"/>
      <c r="P19" s="435"/>
      <c r="Q19" s="436"/>
      <c r="R19" s="99"/>
      <c r="S19" s="100"/>
      <c r="T19" s="334">
        <f>IF(AND(R18=0,R19=0),0,1)*0+IF(AND(R18&gt;S18,R19&gt;S19),1,0)*2+IF(AND(R18&lt;S18,R19&lt;S19),1,0)*IF(AND(R18=0,R19=0),0,1)+IF(T18&gt;U18,1,0)*2+IF(T18&lt;U18,1,0)*1</f>
        <v>0</v>
      </c>
      <c r="U19" s="335"/>
      <c r="V19" s="403"/>
      <c r="W19" s="412"/>
      <c r="X19" s="406"/>
      <c r="Y19" s="396"/>
      <c r="Z19" s="406"/>
      <c r="AA19" s="396"/>
      <c r="AB19" s="408"/>
      <c r="AD19" s="407"/>
      <c r="AE19" s="332"/>
      <c r="AF19" s="332"/>
      <c r="AG19" s="333"/>
    </row>
    <row r="20" spans="1:33" ht="16.5" customHeight="1" thickTop="1" thickBot="1" x14ac:dyDescent="0.3">
      <c r="A20" s="336" t="s">
        <v>206</v>
      </c>
      <c r="B20" s="55">
        <f>S4</f>
        <v>2</v>
      </c>
      <c r="C20" s="101">
        <f>R4</f>
        <v>15</v>
      </c>
      <c r="D20" s="57">
        <f>U4</f>
        <v>0</v>
      </c>
      <c r="E20" s="86">
        <f>T4</f>
        <v>0</v>
      </c>
      <c r="F20" s="79">
        <f>S8</f>
        <v>11</v>
      </c>
      <c r="G20" s="80">
        <f>R8</f>
        <v>15</v>
      </c>
      <c r="H20" s="121">
        <f>U8</f>
        <v>0</v>
      </c>
      <c r="I20" s="56">
        <f>T8</f>
        <v>0</v>
      </c>
      <c r="J20" s="118">
        <f>S12</f>
        <v>9</v>
      </c>
      <c r="K20" s="123">
        <f>R12</f>
        <v>15</v>
      </c>
      <c r="L20" s="121">
        <f>U12</f>
        <v>8</v>
      </c>
      <c r="M20" s="54">
        <f>T12</f>
        <v>11</v>
      </c>
      <c r="N20" s="87">
        <f>S16</f>
        <v>15</v>
      </c>
      <c r="O20" s="102">
        <f>R16</f>
        <v>11</v>
      </c>
      <c r="P20" s="49">
        <f>U16</f>
        <v>11</v>
      </c>
      <c r="Q20" s="69">
        <f>T16</f>
        <v>6</v>
      </c>
      <c r="R20" s="397"/>
      <c r="S20" s="398"/>
      <c r="T20" s="398"/>
      <c r="U20" s="399"/>
      <c r="V20" s="359">
        <f>P21+L21+H21+D21</f>
        <v>5</v>
      </c>
      <c r="W20" s="404">
        <f>V20+V22</f>
        <v>5</v>
      </c>
      <c r="X20" s="344">
        <f>P20+N20+N21+L20+J20+J21+H20+F20+F21+D20+B20+B21</f>
        <v>99</v>
      </c>
      <c r="Y20" s="361">
        <f>Q20+O20+O21+M20+K20+K21+I20+G20+G21+E20+C20+C21</f>
        <v>131</v>
      </c>
      <c r="Z20" s="388">
        <f>X20+X22</f>
        <v>99</v>
      </c>
      <c r="AA20" s="389">
        <f>Y20+Y22</f>
        <v>131</v>
      </c>
      <c r="AB20" s="390" t="s">
        <v>221</v>
      </c>
      <c r="AD20" s="393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3</v>
      </c>
      <c r="AE20" s="332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7</v>
      </c>
      <c r="AF20" s="332">
        <f t="shared" ref="AF20" si="6">AD20/AE20</f>
        <v>0.42857142857142855</v>
      </c>
      <c r="AG20" s="333">
        <f t="shared" ref="AG20" si="7">Z20/AA20</f>
        <v>0.75572519083969469</v>
      </c>
    </row>
    <row r="21" spans="1:33" ht="15.75" customHeight="1" thickBot="1" x14ac:dyDescent="0.3">
      <c r="A21" s="352"/>
      <c r="B21" s="62">
        <f>S5</f>
        <v>4</v>
      </c>
      <c r="C21" s="63">
        <f>R5</f>
        <v>15</v>
      </c>
      <c r="D21" s="334">
        <f>IF(AND(B20=0,B21=0),0,1)*0+IF(AND(B20&gt;C20,B21&gt;C21),1,0)*2+IF(AND(B20&lt;C20,B21&lt;C21),1,0)*IF(AND(B20=0,B21=0),0,1)+IF(D20&gt;E20,1,0)*2+IF(D20&lt;E20,1,0)*1</f>
        <v>1</v>
      </c>
      <c r="E21" s="335"/>
      <c r="F21" s="63">
        <f>S9</f>
        <v>12</v>
      </c>
      <c r="G21" s="65">
        <f>R9</f>
        <v>15</v>
      </c>
      <c r="H21" s="334">
        <f>IF(AND(F20=0,F21=0),0,1)*0+IF(AND(F20&gt;G20,F21&gt;G21),1,0)*2+IF(AND(F20&lt;G20,F21&lt;G21),1,0)*IF(AND(F20=0,F21=0),0,1)+IF(H20&gt;I20,1,0)*2+IF(H20&lt;I20,1,0)*1</f>
        <v>1</v>
      </c>
      <c r="I21" s="335"/>
      <c r="J21" s="62">
        <f>S13</f>
        <v>15</v>
      </c>
      <c r="K21" s="63">
        <f>R13</f>
        <v>13</v>
      </c>
      <c r="L21" s="334">
        <f>IF(AND(J20=0,J21=0),0,1)*0+IF(AND(J20&gt;K20,J21&gt;K21),1,0)*2+IF(AND(J20&lt;K20,J21&lt;K21),1,0)*IF(AND(J20=0,J21=0),0,1)+IF(L20&gt;M20,1,0)*2+IF(L20&lt;M20,1,0)*1</f>
        <v>1</v>
      </c>
      <c r="M21" s="335"/>
      <c r="N21" s="91">
        <f>S17</f>
        <v>12</v>
      </c>
      <c r="O21" s="92">
        <f>R17</f>
        <v>15</v>
      </c>
      <c r="P21" s="334">
        <f>IF(AND(N20=0,N21=0),0,1)*0+IF(AND(N20&gt;O20,N21&gt;O21),1,0)*2+IF(AND(N20&lt;O20,N21&lt;O21),1,0)*IF(AND(N20=0,N21=0),0,1)+IF(P20&gt;Q20,1,0)*2+IF(P20&lt;Q20,1,0)*1</f>
        <v>2</v>
      </c>
      <c r="Q21" s="335"/>
      <c r="R21" s="397"/>
      <c r="S21" s="398"/>
      <c r="T21" s="398"/>
      <c r="U21" s="399"/>
      <c r="V21" s="403"/>
      <c r="W21" s="404"/>
      <c r="X21" s="406"/>
      <c r="Y21" s="396"/>
      <c r="Z21" s="388"/>
      <c r="AA21" s="389"/>
      <c r="AB21" s="391"/>
      <c r="AD21" s="393"/>
      <c r="AE21" s="332"/>
      <c r="AF21" s="332"/>
      <c r="AG21" s="333"/>
    </row>
    <row r="22" spans="1:33" ht="15.75" customHeight="1" thickBot="1" x14ac:dyDescent="0.3">
      <c r="A22" s="352"/>
      <c r="B22" s="70">
        <f>S6</f>
        <v>0</v>
      </c>
      <c r="C22" s="71">
        <f>R6</f>
        <v>0</v>
      </c>
      <c r="D22" s="84">
        <f>U6</f>
        <v>0</v>
      </c>
      <c r="E22" s="54">
        <f>T6</f>
        <v>0</v>
      </c>
      <c r="F22" s="58">
        <f>S10</f>
        <v>0</v>
      </c>
      <c r="G22" s="83">
        <f>R10</f>
        <v>0</v>
      </c>
      <c r="H22" s="84">
        <f>U10</f>
        <v>0</v>
      </c>
      <c r="I22" s="56">
        <f>T10</f>
        <v>0</v>
      </c>
      <c r="J22" s="70">
        <f>S14</f>
        <v>0</v>
      </c>
      <c r="K22" s="103">
        <f>R14</f>
        <v>0</v>
      </c>
      <c r="L22" s="84">
        <f>U14</f>
        <v>0</v>
      </c>
      <c r="M22" s="54">
        <f>T14</f>
        <v>0</v>
      </c>
      <c r="N22" s="95">
        <f>S18</f>
        <v>0</v>
      </c>
      <c r="O22" s="104">
        <f>R18</f>
        <v>0</v>
      </c>
      <c r="P22" s="68">
        <f>U18</f>
        <v>0</v>
      </c>
      <c r="Q22" s="69">
        <f>T18</f>
        <v>0</v>
      </c>
      <c r="R22" s="397"/>
      <c r="S22" s="398"/>
      <c r="T22" s="398"/>
      <c r="U22" s="399"/>
      <c r="V22" s="395">
        <f>P23+L23+H23+D23</f>
        <v>0</v>
      </c>
      <c r="W22" s="404"/>
      <c r="X22" s="388">
        <f>P22+N22+N23+L22+J22+J23+H22+F22+F23+D22+B22+B23</f>
        <v>0</v>
      </c>
      <c r="Y22" s="389">
        <f>Q22+O22+O23+M22+K22+K23+I22+G22+G23+E22+C22+C23</f>
        <v>0</v>
      </c>
      <c r="Z22" s="388"/>
      <c r="AA22" s="389"/>
      <c r="AB22" s="391"/>
      <c r="AD22" s="393"/>
      <c r="AE22" s="332"/>
      <c r="AF22" s="332"/>
      <c r="AG22" s="333"/>
    </row>
    <row r="23" spans="1:33" ht="15.75" customHeight="1" thickBot="1" x14ac:dyDescent="0.3">
      <c r="A23" s="337"/>
      <c r="B23" s="105">
        <f>S7</f>
        <v>0</v>
      </c>
      <c r="C23" s="106">
        <f>R7</f>
        <v>0</v>
      </c>
      <c r="D23" s="350">
        <f>IF(AND(B22=0,B23=0),0,1)*0+IF(AND(B22&gt;C22,B23&gt;C23),1,0)*2+IF(AND(B22&lt;C22,B23&lt;C23),1,0)*IF(AND(B22=0,B23=0),0,1)+IF(D22&gt;E22,1,0)*2+IF(D22&lt;E22,1,0)*1</f>
        <v>0</v>
      </c>
      <c r="E23" s="351"/>
      <c r="F23" s="106">
        <f>S11</f>
        <v>0</v>
      </c>
      <c r="G23" s="107">
        <f>R11</f>
        <v>0</v>
      </c>
      <c r="H23" s="350">
        <f>IF(AND(F22=0,F23=0),0,1)*0+IF(AND(F22&gt;G22,F23&gt;G23),1,0)*2+IF(AND(F22&lt;G22,F23&lt;G23),1,0)*IF(AND(F22=0,F23=0),0,1)+IF(H22&gt;I22,1,0)*2+IF(H22&lt;I22,1,0)*1</f>
        <v>0</v>
      </c>
      <c r="I23" s="351"/>
      <c r="J23" s="105">
        <f>S15</f>
        <v>0</v>
      </c>
      <c r="K23" s="106">
        <f>R15</f>
        <v>0</v>
      </c>
      <c r="L23" s="350">
        <f>IF(AND(J22=0,J23=0),0,1)*0+IF(AND(J22&gt;K22,J23&gt;K23),1,0)*2+IF(AND(J22&lt;K22,J23&lt;K23),1,0)*IF(AND(J22=0,J23=0),0,1)+IF(L22&gt;M22,1,0)*2+IF(L22&lt;M22,1,0)*1</f>
        <v>0</v>
      </c>
      <c r="M23" s="351"/>
      <c r="N23" s="108">
        <f>S19</f>
        <v>0</v>
      </c>
      <c r="O23" s="109">
        <f>R19</f>
        <v>0</v>
      </c>
      <c r="P23" s="350">
        <f>IF(AND(N22=0,N23=0),0,1)*0+IF(AND(N22&gt;O22,N23&gt;O23),1,0)*2+IF(AND(N22&lt;O22,N23&lt;O23),1,0)*IF(AND(N22=0,N23=0),0,1)+IF(P22&gt;Q22,1,0)*2+IF(P22&lt;Q22,1,0)*1</f>
        <v>0</v>
      </c>
      <c r="Q23" s="351"/>
      <c r="R23" s="400"/>
      <c r="S23" s="401"/>
      <c r="T23" s="401"/>
      <c r="U23" s="402"/>
      <c r="V23" s="378"/>
      <c r="W23" s="405"/>
      <c r="X23" s="345"/>
      <c r="Y23" s="379"/>
      <c r="Z23" s="345"/>
      <c r="AA23" s="379"/>
      <c r="AB23" s="392"/>
      <c r="AD23" s="394"/>
      <c r="AE23" s="348"/>
      <c r="AF23" s="348"/>
      <c r="AG23" s="349"/>
    </row>
    <row r="24" spans="1:33" ht="15.75" thickTop="1" x14ac:dyDescent="0.25"/>
    <row r="26" spans="1:33" x14ac:dyDescent="0.25">
      <c r="A26" t="s">
        <v>10</v>
      </c>
    </row>
  </sheetData>
  <mergeCells count="129">
    <mergeCell ref="AE20:AE23"/>
    <mergeCell ref="AF20:AF23"/>
    <mergeCell ref="AG20:AG23"/>
    <mergeCell ref="AD12:AD15"/>
    <mergeCell ref="AE12:AE15"/>
    <mergeCell ref="AF12:AF15"/>
    <mergeCell ref="AG12:AG15"/>
    <mergeCell ref="AD16:AD19"/>
    <mergeCell ref="AE16:AE19"/>
    <mergeCell ref="AF16:AF19"/>
    <mergeCell ref="AG16:AG19"/>
    <mergeCell ref="AD4:AD7"/>
    <mergeCell ref="AE4:AE7"/>
    <mergeCell ref="AF4:AF7"/>
    <mergeCell ref="AG4:AG7"/>
    <mergeCell ref="AD8:AD11"/>
    <mergeCell ref="AE8:AE11"/>
    <mergeCell ref="AF8:AF11"/>
    <mergeCell ref="AG8:AG11"/>
    <mergeCell ref="V22:V23"/>
    <mergeCell ref="X22:X23"/>
    <mergeCell ref="Y22:Y23"/>
    <mergeCell ref="V18:V19"/>
    <mergeCell ref="X18:X19"/>
    <mergeCell ref="Y18:Y19"/>
    <mergeCell ref="V14:V15"/>
    <mergeCell ref="X14:X15"/>
    <mergeCell ref="Y14:Y15"/>
    <mergeCell ref="AB8:AB11"/>
    <mergeCell ref="Y8:Y9"/>
    <mergeCell ref="Z8:Z11"/>
    <mergeCell ref="AA8:AA11"/>
    <mergeCell ref="Y10:Y11"/>
    <mergeCell ref="AB4:AB7"/>
    <mergeCell ref="AD20:AD23"/>
    <mergeCell ref="D23:E23"/>
    <mergeCell ref="H23:I23"/>
    <mergeCell ref="L23:M23"/>
    <mergeCell ref="P23:Q23"/>
    <mergeCell ref="Z20:Z23"/>
    <mergeCell ref="AA20:AA23"/>
    <mergeCell ref="AB20:AB23"/>
    <mergeCell ref="A20:A23"/>
    <mergeCell ref="R20:U23"/>
    <mergeCell ref="V20:V21"/>
    <mergeCell ref="W20:W23"/>
    <mergeCell ref="X20:X21"/>
    <mergeCell ref="Y20:Y21"/>
    <mergeCell ref="D21:E21"/>
    <mergeCell ref="H21:I21"/>
    <mergeCell ref="L21:M21"/>
    <mergeCell ref="P21:Q21"/>
    <mergeCell ref="D19:E19"/>
    <mergeCell ref="H19:I19"/>
    <mergeCell ref="L19:M19"/>
    <mergeCell ref="T19:U19"/>
    <mergeCell ref="Z16:Z19"/>
    <mergeCell ref="AA16:AA19"/>
    <mergeCell ref="AB16:AB19"/>
    <mergeCell ref="A16:A19"/>
    <mergeCell ref="N16:Q19"/>
    <mergeCell ref="V16:V17"/>
    <mergeCell ref="W16:W19"/>
    <mergeCell ref="X16:X17"/>
    <mergeCell ref="Y16:Y17"/>
    <mergeCell ref="D17:E17"/>
    <mergeCell ref="H17:I17"/>
    <mergeCell ref="L17:M17"/>
    <mergeCell ref="T17:U17"/>
    <mergeCell ref="Z12:Z15"/>
    <mergeCell ref="AA12:AA15"/>
    <mergeCell ref="AB12:AB15"/>
    <mergeCell ref="A12:A15"/>
    <mergeCell ref="J12:M15"/>
    <mergeCell ref="V12:V13"/>
    <mergeCell ref="W12:W15"/>
    <mergeCell ref="X12:X13"/>
    <mergeCell ref="Y12:Y13"/>
    <mergeCell ref="D13:E13"/>
    <mergeCell ref="H13:I13"/>
    <mergeCell ref="P13:Q13"/>
    <mergeCell ref="T13:U13"/>
    <mergeCell ref="V10:V11"/>
    <mergeCell ref="X10:X11"/>
    <mergeCell ref="V8:V9"/>
    <mergeCell ref="W8:W11"/>
    <mergeCell ref="X8:X9"/>
    <mergeCell ref="D15:E15"/>
    <mergeCell ref="H15:I15"/>
    <mergeCell ref="P15:Q15"/>
    <mergeCell ref="T15:U15"/>
    <mergeCell ref="A8:A11"/>
    <mergeCell ref="F8:I11"/>
    <mergeCell ref="D11:E11"/>
    <mergeCell ref="L11:M11"/>
    <mergeCell ref="P11:Q11"/>
    <mergeCell ref="T11:U11"/>
    <mergeCell ref="D9:E9"/>
    <mergeCell ref="L9:M9"/>
    <mergeCell ref="P9:Q9"/>
    <mergeCell ref="T9:U9"/>
    <mergeCell ref="V6:V7"/>
    <mergeCell ref="X6:X7"/>
    <mergeCell ref="Z3:AA3"/>
    <mergeCell ref="A4:A7"/>
    <mergeCell ref="B4:E7"/>
    <mergeCell ref="V4:V5"/>
    <mergeCell ref="W4:W7"/>
    <mergeCell ref="X4:X5"/>
    <mergeCell ref="Y4:Y5"/>
    <mergeCell ref="Z4:Z7"/>
    <mergeCell ref="AA4:AA7"/>
    <mergeCell ref="Y6:Y7"/>
    <mergeCell ref="H7:I7"/>
    <mergeCell ref="L7:M7"/>
    <mergeCell ref="P7:Q7"/>
    <mergeCell ref="T7:U7"/>
    <mergeCell ref="A1:X1"/>
    <mergeCell ref="B3:E3"/>
    <mergeCell ref="F3:I3"/>
    <mergeCell ref="J3:M3"/>
    <mergeCell ref="N3:Q3"/>
    <mergeCell ref="R3:U3"/>
    <mergeCell ref="V3:W3"/>
    <mergeCell ref="X3:Y3"/>
    <mergeCell ref="H5:I5"/>
    <mergeCell ref="L5:M5"/>
    <mergeCell ref="P5:Q5"/>
    <mergeCell ref="T5:U5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showZeros="0" workbookViewId="0">
      <selection activeCell="S15" sqref="S15"/>
    </sheetView>
  </sheetViews>
  <sheetFormatPr defaultRowHeight="15" x14ac:dyDescent="0.25"/>
  <cols>
    <col min="1" max="1" width="18.7109375" customWidth="1"/>
    <col min="2" max="2" width="4.140625" customWidth="1"/>
    <col min="3" max="3" width="3.85546875" customWidth="1"/>
    <col min="4" max="4" width="4" customWidth="1"/>
    <col min="5" max="5" width="3.7109375" customWidth="1"/>
    <col min="6" max="6" width="3.85546875" customWidth="1"/>
    <col min="7" max="7" width="3.7109375" customWidth="1"/>
    <col min="8" max="8" width="4" customWidth="1"/>
    <col min="9" max="9" width="4.140625" customWidth="1"/>
    <col min="10" max="14" width="4" customWidth="1"/>
    <col min="15" max="15" width="4.140625" customWidth="1"/>
    <col min="16" max="16" width="3.85546875" customWidth="1"/>
    <col min="17" max="17" width="4.140625" customWidth="1"/>
    <col min="18" max="18" width="7.140625" customWidth="1"/>
    <col min="19" max="19" width="5.28515625" customWidth="1"/>
    <col min="20" max="20" width="5.140625" customWidth="1"/>
    <col min="21" max="21" width="8.28515625" customWidth="1"/>
    <col min="24" max="24" width="9.7109375" customWidth="1"/>
  </cols>
  <sheetData>
    <row r="1" spans="1:26" ht="36.75" customHeight="1" x14ac:dyDescent="0.25">
      <c r="A1" s="372" t="s">
        <v>51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</row>
    <row r="2" spans="1:26" ht="15.75" thickBot="1" x14ac:dyDescent="0.3"/>
    <row r="3" spans="1:26" ht="54.75" customHeight="1" thickTop="1" thickBot="1" x14ac:dyDescent="0.3">
      <c r="A3" s="1" t="s">
        <v>0</v>
      </c>
      <c r="B3" s="373">
        <v>1</v>
      </c>
      <c r="C3" s="374"/>
      <c r="D3" s="374"/>
      <c r="E3" s="375"/>
      <c r="F3" s="373">
        <v>2</v>
      </c>
      <c r="G3" s="374"/>
      <c r="H3" s="374"/>
      <c r="I3" s="375"/>
      <c r="J3" s="373">
        <v>3</v>
      </c>
      <c r="K3" s="374"/>
      <c r="L3" s="374"/>
      <c r="M3" s="375"/>
      <c r="N3" s="373">
        <v>4</v>
      </c>
      <c r="O3" s="374"/>
      <c r="P3" s="374"/>
      <c r="Q3" s="375"/>
      <c r="R3" s="131" t="s">
        <v>12</v>
      </c>
      <c r="S3" s="376" t="s">
        <v>13</v>
      </c>
      <c r="T3" s="377"/>
      <c r="U3" s="2" t="s">
        <v>4</v>
      </c>
      <c r="W3" s="43" t="s">
        <v>6</v>
      </c>
      <c r="X3" s="44" t="s">
        <v>7</v>
      </c>
      <c r="Y3" s="44" t="s">
        <v>8</v>
      </c>
      <c r="Z3" s="45" t="s">
        <v>9</v>
      </c>
    </row>
    <row r="4" spans="1:26" ht="16.5" thickTop="1" thickBot="1" x14ac:dyDescent="0.3">
      <c r="A4" s="336" t="s">
        <v>56</v>
      </c>
      <c r="B4" s="365"/>
      <c r="C4" s="366"/>
      <c r="D4" s="366"/>
      <c r="E4" s="367"/>
      <c r="F4" s="29">
        <v>15</v>
      </c>
      <c r="G4" s="30">
        <v>0</v>
      </c>
      <c r="H4" s="31"/>
      <c r="I4" s="40"/>
      <c r="J4" s="29">
        <v>12</v>
      </c>
      <c r="K4" s="32">
        <v>15</v>
      </c>
      <c r="L4" s="31"/>
      <c r="M4" s="41"/>
      <c r="N4" s="29">
        <v>15</v>
      </c>
      <c r="O4" s="32">
        <v>12</v>
      </c>
      <c r="P4" s="31"/>
      <c r="Q4" s="41"/>
      <c r="R4" s="359">
        <f>P5+L5+H5</f>
        <v>5</v>
      </c>
      <c r="S4" s="344">
        <f>J4+J5+L4+N4+N5+P4+H4+F4+F5</f>
        <v>82</v>
      </c>
      <c r="T4" s="361">
        <f>K5+K4+M4+O5+O4+Q4+I4+G4+G5</f>
        <v>53</v>
      </c>
      <c r="U4" s="363" t="s">
        <v>218</v>
      </c>
      <c r="W4" s="346">
        <f>IF(F4&gt;G4,1,0)+IF(F5&gt;G5,1,0)+IF(H4&gt;I4,1,0)+IF(J4&gt;K4,1,0)+IF(J5&gt;K5,1,0)+IF(L4&gt;M4,1,0)+IF(N4&gt;O4,1,0)+IF(N5&gt;O5,1,0)+IF(P4&gt;Q4,1,0)</f>
        <v>4</v>
      </c>
      <c r="X4" s="332">
        <f>IF(F4&lt;G4,1,0)+IF(F5&lt;G5,1,0)+IF(H4&lt;I4,1,0)+IF(J4&lt;K4,1,0)+IF(J5&lt;K5,1,0)+IF(L4&lt;M4,1,0)+IF(N4&lt;O4,1,0)+IF(N5&lt;O5,1,0)+IF(P4&lt;Q4,1,0)</f>
        <v>2</v>
      </c>
      <c r="Y4" s="332">
        <f>W4/X4</f>
        <v>2</v>
      </c>
      <c r="Z4" s="333">
        <f>S4/T4</f>
        <v>1.5471698113207548</v>
      </c>
    </row>
    <row r="5" spans="1:26" ht="15.75" thickBot="1" x14ac:dyDescent="0.3">
      <c r="A5" s="352"/>
      <c r="B5" s="368"/>
      <c r="C5" s="369"/>
      <c r="D5" s="369"/>
      <c r="E5" s="370"/>
      <c r="F5" s="33">
        <v>15</v>
      </c>
      <c r="G5" s="34">
        <v>0</v>
      </c>
      <c r="H5" s="334">
        <f>IF(AND(F4=0,F5=0),0,1)*0+IF(AND(F4&gt;G4,F5&gt;G5),1,0)*2+IF(AND(F4&lt;G4,F5&lt;G5),1,0)*IF(AND(F4=0,F5=0),0,1)+IF(H4&gt;I4,1,0)*2+IF(H4&lt;I4,1,0)*1</f>
        <v>2</v>
      </c>
      <c r="I5" s="335"/>
      <c r="J5" s="33">
        <v>10</v>
      </c>
      <c r="K5" s="34">
        <v>15</v>
      </c>
      <c r="L5" s="334">
        <f>IF(AND(J4=0,J5=0),0,1)*0+IF(AND(J4&gt;K4,J5&gt;K5),1,0)*2+IF(AND(J4&lt;K4,J5&lt;K5),1,0)*IF(AND(J4=0,J5=0),0,1)+IF(L4&gt;M4,1,0)*2+IF(L4&lt;M4,1,0)*1</f>
        <v>1</v>
      </c>
      <c r="M5" s="335"/>
      <c r="N5" s="33">
        <v>15</v>
      </c>
      <c r="O5" s="34">
        <v>11</v>
      </c>
      <c r="P5" s="334">
        <f>IF(AND(N4=0,N5=0),0,1)*0+IF(AND(N4&gt;O4,N5&gt;O5),1,0)*2+IF(AND(N4&lt;O4,N5&lt;O5),1,0)*IF(AND(N4=0,N5=0),0,1)+IF(P4&gt;Q4,1,0)*2+IF(P4&lt;Q4,1,0)*1</f>
        <v>2</v>
      </c>
      <c r="Q5" s="335"/>
      <c r="R5" s="360"/>
      <c r="S5" s="356"/>
      <c r="T5" s="362"/>
      <c r="U5" s="364"/>
      <c r="W5" s="357"/>
      <c r="X5" s="332"/>
      <c r="Y5" s="332"/>
      <c r="Z5" s="333"/>
    </row>
    <row r="6" spans="1:26" ht="16.5" thickTop="1" thickBot="1" x14ac:dyDescent="0.3">
      <c r="A6" s="336" t="s">
        <v>57</v>
      </c>
      <c r="B6" s="3">
        <f>G4</f>
        <v>0</v>
      </c>
      <c r="C6" s="4">
        <f>F4</f>
        <v>15</v>
      </c>
      <c r="D6" s="5">
        <f>I4</f>
        <v>0</v>
      </c>
      <c r="E6" s="6">
        <f>H4</f>
        <v>0</v>
      </c>
      <c r="F6" s="338"/>
      <c r="G6" s="339"/>
      <c r="H6" s="339"/>
      <c r="I6" s="340"/>
      <c r="J6" s="7">
        <v>0</v>
      </c>
      <c r="K6" s="8">
        <v>15</v>
      </c>
      <c r="L6" s="9"/>
      <c r="M6" s="127"/>
      <c r="N6" s="10">
        <v>0</v>
      </c>
      <c r="O6" s="8">
        <v>15</v>
      </c>
      <c r="P6" s="128"/>
      <c r="Q6" s="127"/>
      <c r="R6" s="359">
        <f>P7+L7+D7</f>
        <v>0</v>
      </c>
      <c r="S6" s="344">
        <f>J6+J7+L6+N6+N7+P6+D6+B6+B7</f>
        <v>0</v>
      </c>
      <c r="T6" s="361">
        <f>K7+K6+M6+O7+O6+Q6+E6+C6+C7</f>
        <v>90</v>
      </c>
      <c r="U6" s="363"/>
      <c r="W6" s="346">
        <f>IF(B6&gt;C6,1,0)+IF(B7&gt;C7,1,0)+IF(D6&gt;E6,1,0)+IF(J6&gt;K6,1,0)+IF(J7&gt;K7,1,0)+IF(L6&gt;M6,1,0)+IF(N6&gt;O6,1,0)+IF(N7&gt;O7,1,0)+IF(P6&gt;Q6,1,0)</f>
        <v>0</v>
      </c>
      <c r="X6" s="332">
        <f>IF(B6&lt;C6,1,0)+IF(B7&lt;C7,1,0)+IF(D6&lt;E6,1,0)+IF(J6&lt;K6,1,0)+IF(J7&lt;K7,1,0)+IF(L6&lt;M6,1,0)+IF(N6&lt;O6,1,0)+IF(N7&lt;O7,1,0)+IF(P6&lt;Q6,1,0)</f>
        <v>6</v>
      </c>
      <c r="Y6" s="332">
        <f t="shared" ref="Y6" si="0">W6/X6</f>
        <v>0</v>
      </c>
      <c r="Z6" s="333">
        <f t="shared" ref="Z6" si="1">S6/T6</f>
        <v>0</v>
      </c>
    </row>
    <row r="7" spans="1:26" ht="15.75" thickBot="1" x14ac:dyDescent="0.3">
      <c r="A7" s="352"/>
      <c r="B7" s="11">
        <f>G5</f>
        <v>0</v>
      </c>
      <c r="C7" s="12">
        <f>F5</f>
        <v>15</v>
      </c>
      <c r="D7" s="334">
        <f>IF(AND(B6=0,B7=0),0,1)*0+IF(AND(B6&gt;C6,B7&gt;C7),1,0)*2+IF(AND(B6&lt;C6,B7&lt;C7),1,0)*IF(AND(B6=0,B7=0),0,1)+IF(D6&gt;E6,1,0)*2+IF(D6&lt;E6,1,0)*1</f>
        <v>0</v>
      </c>
      <c r="E7" s="335"/>
      <c r="F7" s="353"/>
      <c r="G7" s="354"/>
      <c r="H7" s="354"/>
      <c r="I7" s="355"/>
      <c r="J7" s="13">
        <v>0</v>
      </c>
      <c r="K7" s="14">
        <v>15</v>
      </c>
      <c r="L7" s="334">
        <f>IF(AND(J6=0,J7=0),0,1)*0+IF(AND(J6&gt;K6,J7&gt;K7),1,0)*2+IF(AND(J6&lt;K6,J7&lt;K7),1,0)*IF(AND(J6=0,J7=0),0,1)+IF(L6&gt;M6,1,0)*2+IF(L6&lt;M6,1,0)*1</f>
        <v>0</v>
      </c>
      <c r="M7" s="335"/>
      <c r="N7" s="13">
        <v>0</v>
      </c>
      <c r="O7" s="14">
        <v>15</v>
      </c>
      <c r="P7" s="334">
        <f>IF(AND(N6=0,N7=0),0,1)*0+IF(AND(N6&gt;O6,N7&gt;O7),1,0)*2+IF(AND(N6&lt;O6,N7&lt;O7),1,0)*IF(AND(N6=0,N7=0),0,1)+IF(P6&gt;Q6,1,0)*2+IF(P6&lt;Q6,1,0)*1</f>
        <v>0</v>
      </c>
      <c r="Q7" s="335"/>
      <c r="R7" s="360"/>
      <c r="S7" s="356"/>
      <c r="T7" s="362"/>
      <c r="U7" s="364"/>
      <c r="W7" s="357"/>
      <c r="X7" s="332"/>
      <c r="Y7" s="332"/>
      <c r="Z7" s="333"/>
    </row>
    <row r="8" spans="1:26" ht="16.5" thickTop="1" thickBot="1" x14ac:dyDescent="0.3">
      <c r="A8" s="336" t="s">
        <v>58</v>
      </c>
      <c r="B8" s="7">
        <f>K4</f>
        <v>15</v>
      </c>
      <c r="C8" s="15">
        <f>J4</f>
        <v>12</v>
      </c>
      <c r="D8" s="16">
        <f>M4</f>
        <v>0</v>
      </c>
      <c r="E8" s="129">
        <f>L4</f>
        <v>0</v>
      </c>
      <c r="F8" s="17">
        <f>K6</f>
        <v>15</v>
      </c>
      <c r="G8" s="18">
        <f>J6</f>
        <v>0</v>
      </c>
      <c r="H8" s="19">
        <f>M6</f>
        <v>0</v>
      </c>
      <c r="I8" s="130">
        <f>L6</f>
        <v>0</v>
      </c>
      <c r="J8" s="338"/>
      <c r="K8" s="339"/>
      <c r="L8" s="339"/>
      <c r="M8" s="340"/>
      <c r="N8" s="10">
        <v>15</v>
      </c>
      <c r="O8" s="8">
        <v>11</v>
      </c>
      <c r="P8" s="9"/>
      <c r="Q8" s="127"/>
      <c r="R8" s="359">
        <f>P9+H9+D9</f>
        <v>6</v>
      </c>
      <c r="S8" s="344">
        <f>H8+F8+F9+D8+B8+B9+N8+N9+P8</f>
        <v>90</v>
      </c>
      <c r="T8" s="361">
        <f>I8+G8+G9+E8+C8+C9+O9+O8+Q8</f>
        <v>42</v>
      </c>
      <c r="U8" s="363" t="s">
        <v>217</v>
      </c>
      <c r="W8" s="346">
        <f>IF(B8&gt;C8,1,0)+IF(B9&gt;C9,1,0)+IF(D8&gt;E8,1,0)+IF(F8&gt;G8,1,0)+IF(F9&gt;G9,1,0)+IF(H8&gt;I8,1,0)+IF(N8&gt;O8,1,0)+IF(N9&gt;O9,1,0)+IF(P8&gt;Q8,1,0)</f>
        <v>6</v>
      </c>
      <c r="X8" s="332">
        <f>IF(B8&lt;C8,1,0)+IF(B9&lt;C9,1,0)+IF(D8&lt;E8,1,0)+IF(F8&lt;G8,1,0)+IF(F9&lt;G9,1,0)+IF(H8&lt;I8,1,0)+IF(N8&lt;O8,1,0)+IF(N9&lt;O9,1,0)+IF(P8&lt;Q8,1,0)</f>
        <v>0</v>
      </c>
      <c r="Y8" s="332" t="e">
        <f t="shared" ref="Y8" si="2">W8/X8</f>
        <v>#DIV/0!</v>
      </c>
      <c r="Z8" s="333">
        <f t="shared" ref="Z8" si="3">S8/T8</f>
        <v>2.1428571428571428</v>
      </c>
    </row>
    <row r="9" spans="1:26" ht="15.75" thickBot="1" x14ac:dyDescent="0.3">
      <c r="A9" s="352"/>
      <c r="B9" s="20">
        <f>K5</f>
        <v>15</v>
      </c>
      <c r="C9" s="21">
        <f>J5</f>
        <v>10</v>
      </c>
      <c r="D9" s="334">
        <f>IF(AND(B8=0,B9=0),0,1)*0+IF(AND(B8&gt;C8,B9&gt;C9),1,0)*2+IF(AND(B8&lt;C8,B9&lt;C9),1,0)*IF(AND(B8=0,B9=0),0,1)+IF(D8&gt;E8,1,0)*2+IF(D8&lt;E8,1,0)*1</f>
        <v>2</v>
      </c>
      <c r="E9" s="335"/>
      <c r="F9" s="22">
        <f>K7</f>
        <v>15</v>
      </c>
      <c r="G9" s="23">
        <f>J7</f>
        <v>0</v>
      </c>
      <c r="H9" s="334">
        <f>IF(AND(F8=0,F9=0),0,1)*0+IF(AND(F8&gt;G8,F9&gt;G9),1,0)*2+IF(AND(F8&lt;G8,F9&lt;G9),1,0)*IF(AND(F8=0,F9=0),0,1)+IF(H8&gt;I8,1,0)*2+IF(H8&lt;I8,1,0)*1</f>
        <v>2</v>
      </c>
      <c r="I9" s="335"/>
      <c r="J9" s="353"/>
      <c r="K9" s="354"/>
      <c r="L9" s="354"/>
      <c r="M9" s="355"/>
      <c r="N9" s="13">
        <v>15</v>
      </c>
      <c r="O9" s="14">
        <v>9</v>
      </c>
      <c r="P9" s="334">
        <f>IF(AND(N8=0,N9=0),0,1)*0+IF(AND(N8&gt;O8,N9&gt;O9),1,0)*2+IF(AND(N8&lt;O8,N9&lt;O9),1,0)*IF(AND(N8=0,N9=0),0,1)+IF(P8&gt;Q8,1,0)*2+IF(P8&lt;Q8,1,0)*1</f>
        <v>2</v>
      </c>
      <c r="Q9" s="335"/>
      <c r="R9" s="360"/>
      <c r="S9" s="356"/>
      <c r="T9" s="362"/>
      <c r="U9" s="364"/>
      <c r="W9" s="357"/>
      <c r="X9" s="332"/>
      <c r="Y9" s="332"/>
      <c r="Z9" s="333"/>
    </row>
    <row r="10" spans="1:26" ht="16.5" thickTop="1" thickBot="1" x14ac:dyDescent="0.3">
      <c r="A10" s="336" t="s">
        <v>59</v>
      </c>
      <c r="B10" s="7">
        <f>O4</f>
        <v>12</v>
      </c>
      <c r="C10" s="15">
        <f>N4</f>
        <v>15</v>
      </c>
      <c r="D10" s="16">
        <f>Q4</f>
        <v>0</v>
      </c>
      <c r="E10" s="129">
        <f>P4</f>
        <v>0</v>
      </c>
      <c r="F10" s="17">
        <f>O6</f>
        <v>15</v>
      </c>
      <c r="G10" s="18">
        <f>N6</f>
        <v>0</v>
      </c>
      <c r="H10" s="19">
        <f>Q6</f>
        <v>0</v>
      </c>
      <c r="I10" s="130">
        <f>P6</f>
        <v>0</v>
      </c>
      <c r="J10" s="10">
        <f>O8</f>
        <v>11</v>
      </c>
      <c r="K10" s="8">
        <f>N8</f>
        <v>15</v>
      </c>
      <c r="L10" s="9">
        <f>Q8</f>
        <v>0</v>
      </c>
      <c r="M10" s="127">
        <f>P8</f>
        <v>0</v>
      </c>
      <c r="N10" s="338"/>
      <c r="O10" s="339"/>
      <c r="P10" s="339"/>
      <c r="Q10" s="340"/>
      <c r="R10" s="359">
        <f>H11+D11+L11</f>
        <v>4</v>
      </c>
      <c r="S10" s="344">
        <f>J10+J11+L10+B10+B11+D10+F10+F11+H10</f>
        <v>73</v>
      </c>
      <c r="T10" s="361">
        <f>K11+K10+M10+C11+C10+E10+I10+G10+G11</f>
        <v>60</v>
      </c>
      <c r="U10" s="363" t="s">
        <v>219</v>
      </c>
      <c r="W10" s="346">
        <f>IF(B10&gt;C10,1,0)+IF(B11&gt;C11,1,0)+IF(D10&gt;E10,1,0)+IF(F10&gt;G10,1,0)+IF(F11&gt;G11,1,0)+IF(H10&gt;I10,1,0)+IF(J10&gt;K10,1,0)+IF(J11&gt;K11,1,0)+IF(L10&gt;M10,1,0)</f>
        <v>2</v>
      </c>
      <c r="X10" s="332">
        <f>IF(B10&lt;C10,1,0)+IF(B11&lt;C11,1,0)+IF(D10&lt;E10,1,0)+IF(F10&lt;G10,1,0)+IF(F11&lt;G11,1,0)+IF(H10&lt;I10,1,0)+IF(J10&lt;K10,1,0)+IF(J11&lt;K11,1,0)+IF(L10&lt;M10,1,0)</f>
        <v>4</v>
      </c>
      <c r="Y10" s="332">
        <f t="shared" ref="Y10" si="4">W10/X10</f>
        <v>0.5</v>
      </c>
      <c r="Z10" s="333">
        <f t="shared" ref="Z10" si="5">S10/T10</f>
        <v>1.2166666666666666</v>
      </c>
    </row>
    <row r="11" spans="1:26" ht="15.75" thickBot="1" x14ac:dyDescent="0.3">
      <c r="A11" s="337"/>
      <c r="B11" s="24">
        <f>O5</f>
        <v>11</v>
      </c>
      <c r="C11" s="25">
        <f>N5</f>
        <v>15</v>
      </c>
      <c r="D11" s="350">
        <f>IF(AND(B10=0,B11=0),0,1)*0+IF(AND(B10&gt;C10,B11&gt;C11),1,0)*2+IF(AND(B10&lt;C10,B11&lt;C11),1,0)*IF(AND(B10=0,B11=0),0,1)+IF(D10&gt;E10,1,0)*2+IF(D10&lt;E10,1,0)*1</f>
        <v>1</v>
      </c>
      <c r="E11" s="351"/>
      <c r="F11" s="26">
        <f>O7</f>
        <v>15</v>
      </c>
      <c r="G11" s="27">
        <f>N7</f>
        <v>0</v>
      </c>
      <c r="H11" s="350">
        <f>IF(AND(F10=0,F11=0),0,1)*0+IF(AND(F10&gt;G10,F11&gt;G11),1,0)*2+IF(AND(F10&lt;G10,F11&lt;G11),1,0)*IF(AND(F10=0,F11=0),0,1)+IF(H10&gt;I10,1,0)*2+IF(H10&lt;I10,1,0)*1</f>
        <v>2</v>
      </c>
      <c r="I11" s="351"/>
      <c r="J11" s="28">
        <f>O9</f>
        <v>9</v>
      </c>
      <c r="K11" s="26">
        <f>N9</f>
        <v>15</v>
      </c>
      <c r="L11" s="350">
        <f>IF(AND(J10=0,J11=0),0,1)*0+IF(AND(J10&gt;K10,J11&gt;K11),1,0)*2+IF(AND(J10&lt;K10,J11&lt;K11),1,0)*IF(AND(J10=0,J11=0),0,1)+IF(L10&gt;M10,1,0)*2+IF(L10&lt;M10,1,0)*1</f>
        <v>1</v>
      </c>
      <c r="M11" s="351"/>
      <c r="N11" s="341"/>
      <c r="O11" s="342"/>
      <c r="P11" s="342"/>
      <c r="Q11" s="343"/>
      <c r="R11" s="378"/>
      <c r="S11" s="345"/>
      <c r="T11" s="379"/>
      <c r="U11" s="380"/>
      <c r="W11" s="347"/>
      <c r="X11" s="348"/>
      <c r="Y11" s="348"/>
      <c r="Z11" s="349"/>
    </row>
    <row r="12" spans="1:26" ht="15.75" thickTop="1" x14ac:dyDescent="0.25"/>
    <row r="14" spans="1:26" x14ac:dyDescent="0.25">
      <c r="A14" t="s">
        <v>5</v>
      </c>
    </row>
  </sheetData>
  <mergeCells count="58">
    <mergeCell ref="A1:X1"/>
    <mergeCell ref="B3:E3"/>
    <mergeCell ref="F3:I3"/>
    <mergeCell ref="J3:M3"/>
    <mergeCell ref="N3:Q3"/>
    <mergeCell ref="S3:T3"/>
    <mergeCell ref="A4:A5"/>
    <mergeCell ref="B4:E5"/>
    <mergeCell ref="R4:R5"/>
    <mergeCell ref="S4:S5"/>
    <mergeCell ref="T4:T5"/>
    <mergeCell ref="W4:W5"/>
    <mergeCell ref="X4:X5"/>
    <mergeCell ref="Y4:Y5"/>
    <mergeCell ref="Z4:Z5"/>
    <mergeCell ref="H5:I5"/>
    <mergeCell ref="L5:M5"/>
    <mergeCell ref="P5:Q5"/>
    <mergeCell ref="U4:U5"/>
    <mergeCell ref="A6:A7"/>
    <mergeCell ref="F6:I7"/>
    <mergeCell ref="R6:R7"/>
    <mergeCell ref="S6:S7"/>
    <mergeCell ref="T6:T7"/>
    <mergeCell ref="W6:W7"/>
    <mergeCell ref="X6:X7"/>
    <mergeCell ref="Y6:Y7"/>
    <mergeCell ref="Z6:Z7"/>
    <mergeCell ref="D7:E7"/>
    <mergeCell ref="L7:M7"/>
    <mergeCell ref="P7:Q7"/>
    <mergeCell ref="U6:U7"/>
    <mergeCell ref="A8:A9"/>
    <mergeCell ref="J8:M9"/>
    <mergeCell ref="R8:R9"/>
    <mergeCell ref="S8:S9"/>
    <mergeCell ref="T8:T9"/>
    <mergeCell ref="W8:W9"/>
    <mergeCell ref="X8:X9"/>
    <mergeCell ref="Y8:Y9"/>
    <mergeCell ref="Z8:Z9"/>
    <mergeCell ref="D9:E9"/>
    <mergeCell ref="H9:I9"/>
    <mergeCell ref="P9:Q9"/>
    <mergeCell ref="U8:U9"/>
    <mergeCell ref="A10:A11"/>
    <mergeCell ref="N10:Q11"/>
    <mergeCell ref="R10:R11"/>
    <mergeCell ref="S10:S11"/>
    <mergeCell ref="T10:T11"/>
    <mergeCell ref="W10:W11"/>
    <mergeCell ref="X10:X11"/>
    <mergeCell ref="Y10:Y11"/>
    <mergeCell ref="Z10:Z11"/>
    <mergeCell ref="D11:E11"/>
    <mergeCell ref="H11:I11"/>
    <mergeCell ref="L11:M11"/>
    <mergeCell ref="U10:U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Zeros="0" workbookViewId="0">
      <selection activeCell="A4" sqref="A4:A5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28515625" customWidth="1"/>
    <col min="15" max="15" width="3.7109375" customWidth="1"/>
    <col min="16" max="16" width="4.5703125" customWidth="1"/>
    <col min="17" max="17" width="3.5703125" customWidth="1"/>
    <col min="18" max="18" width="7.5703125" customWidth="1"/>
    <col min="19" max="20" width="5.42578125" customWidth="1"/>
    <col min="21" max="21" width="8.140625" customWidth="1"/>
    <col min="22" max="22" width="13.5703125" customWidth="1"/>
    <col min="23" max="23" width="8.28515625" customWidth="1"/>
    <col min="24" max="24" width="9.85546875" customWidth="1"/>
    <col min="25" max="25" width="9.7109375" customWidth="1"/>
    <col min="26" max="26" width="9.42578125" customWidth="1"/>
    <col min="27" max="27" width="10" customWidth="1"/>
    <col min="28" max="28" width="9.85546875" customWidth="1"/>
  </cols>
  <sheetData>
    <row r="1" spans="1:26" ht="36" customHeight="1" x14ac:dyDescent="0.25">
      <c r="A1" s="372" t="s">
        <v>16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</row>
    <row r="2" spans="1:26" ht="15.75" thickBot="1" x14ac:dyDescent="0.3"/>
    <row r="3" spans="1:26" ht="45.75" customHeight="1" thickTop="1" thickBot="1" x14ac:dyDescent="0.3">
      <c r="A3" s="1" t="s">
        <v>0</v>
      </c>
      <c r="B3" s="373">
        <v>1</v>
      </c>
      <c r="C3" s="374"/>
      <c r="D3" s="374"/>
      <c r="E3" s="375"/>
      <c r="F3" s="373">
        <v>2</v>
      </c>
      <c r="G3" s="374"/>
      <c r="H3" s="374"/>
      <c r="I3" s="375"/>
      <c r="J3" s="373">
        <v>3</v>
      </c>
      <c r="K3" s="374"/>
      <c r="L3" s="374"/>
      <c r="M3" s="375"/>
      <c r="N3" s="373">
        <v>4</v>
      </c>
      <c r="O3" s="374"/>
      <c r="P3" s="374"/>
      <c r="Q3" s="375"/>
      <c r="R3" s="125" t="s">
        <v>12</v>
      </c>
      <c r="S3" s="376" t="s">
        <v>13</v>
      </c>
      <c r="T3" s="377"/>
      <c r="U3" s="2" t="s">
        <v>4</v>
      </c>
      <c r="W3" s="43" t="s">
        <v>6</v>
      </c>
      <c r="X3" s="44" t="s">
        <v>7</v>
      </c>
      <c r="Y3" s="44" t="s">
        <v>8</v>
      </c>
      <c r="Z3" s="45" t="s">
        <v>9</v>
      </c>
    </row>
    <row r="4" spans="1:26" ht="16.5" customHeight="1" thickTop="1" thickBot="1" x14ac:dyDescent="0.3">
      <c r="A4" s="336" t="s">
        <v>192</v>
      </c>
      <c r="B4" s="365"/>
      <c r="C4" s="366"/>
      <c r="D4" s="366"/>
      <c r="E4" s="367"/>
      <c r="F4" s="29">
        <v>16</v>
      </c>
      <c r="G4" s="30">
        <v>14</v>
      </c>
      <c r="H4" s="31">
        <v>11</v>
      </c>
      <c r="I4" s="40">
        <v>7</v>
      </c>
      <c r="J4" s="29">
        <v>11</v>
      </c>
      <c r="K4" s="32">
        <v>15</v>
      </c>
      <c r="L4" s="31">
        <v>5</v>
      </c>
      <c r="M4" s="41">
        <v>11</v>
      </c>
      <c r="N4" s="29">
        <v>6</v>
      </c>
      <c r="O4" s="32">
        <v>15</v>
      </c>
      <c r="P4" s="31"/>
      <c r="Q4" s="41"/>
      <c r="R4" s="359">
        <f>P5+L5+H5</f>
        <v>4</v>
      </c>
      <c r="S4" s="344">
        <f>J4+J5+L4+N4+N5+P4+H4+F4+F5</f>
        <v>78</v>
      </c>
      <c r="T4" s="361">
        <f>K5+K4+M4+O5+O4+Q4+I4+G4+G5</f>
        <v>102</v>
      </c>
      <c r="U4" s="363" t="s">
        <v>220</v>
      </c>
      <c r="W4" s="346">
        <f>IF(F4&gt;G4,1,0)+IF(F5&gt;G5,1,0)+IF(H4&gt;I4,1,0)+IF(J4&gt;K4,1,0)+IF(J5&gt;K5,1,0)+IF(L4&gt;M4,1,0)+IF(N4&gt;O4,1,0)+IF(N5&gt;O5,1,0)+IF(P4&gt;Q4,1,0)</f>
        <v>3</v>
      </c>
      <c r="X4" s="332">
        <f>IF(F4&lt;G4,1,0)+IF(F5&lt;G5,1,0)+IF(H4&lt;I4,1,0)+IF(J4&lt;K4,1,0)+IF(J5&lt;K5,1,0)+IF(L4&lt;M4,1,0)+IF(N4&lt;O4,1,0)+IF(N5&lt;O5,1,0)+IF(P4&lt;Q4,1,0)</f>
        <v>5</v>
      </c>
      <c r="Y4" s="332">
        <f>W4/X4</f>
        <v>0.6</v>
      </c>
      <c r="Z4" s="333">
        <f>S4/T4</f>
        <v>0.76470588235294112</v>
      </c>
    </row>
    <row r="5" spans="1:26" ht="15.75" customHeight="1" thickBot="1" x14ac:dyDescent="0.3">
      <c r="A5" s="352"/>
      <c r="B5" s="368"/>
      <c r="C5" s="369"/>
      <c r="D5" s="369"/>
      <c r="E5" s="370"/>
      <c r="F5" s="33">
        <v>4</v>
      </c>
      <c r="G5" s="34">
        <v>15</v>
      </c>
      <c r="H5" s="371">
        <f>IF(AND(F4=0,F5=0),0,1)*0+IF(AND(F4&gt;G4,F5&gt;G5),1,0)*2+IF(AND(F4&lt;G4,F5&lt;G5),1,0)*IF(AND(F4=0,F5=0),0,1)+IF(H4&gt;I4,1,0)*2+IF(H4&lt;I4,1,0)*1</f>
        <v>2</v>
      </c>
      <c r="I5" s="371"/>
      <c r="J5" s="33">
        <v>15</v>
      </c>
      <c r="K5" s="34">
        <v>10</v>
      </c>
      <c r="L5" s="371">
        <f>IF(AND(J4=0,J5=0),0,1)*0+IF(AND(J4&gt;K4,J5&gt;K5),1,0)*2+IF(AND(J4&lt;K4,J5&lt;K5),1,0)*IF(AND(J4=0,J5=0),0,1)+IF(L4&gt;M4,1,0)*2+IF(L4&lt;M4,1,0)*1</f>
        <v>1</v>
      </c>
      <c r="M5" s="371"/>
      <c r="N5" s="33">
        <v>10</v>
      </c>
      <c r="O5" s="34">
        <v>15</v>
      </c>
      <c r="P5" s="371">
        <f>IF(AND(N4=0,N5=0),0,1)*0+IF(AND(N4&gt;O4,N5&gt;O5),1,0)*2+IF(AND(N4&lt;O4,N5&lt;O5),1,0)*IF(AND(N4=0,N5=0),0,1)+IF(P4&gt;Q4,1,0)*2+IF(P4&lt;Q4,1,0)*1</f>
        <v>1</v>
      </c>
      <c r="Q5" s="371"/>
      <c r="R5" s="360"/>
      <c r="S5" s="356"/>
      <c r="T5" s="362"/>
      <c r="U5" s="364"/>
      <c r="W5" s="357"/>
      <c r="X5" s="332"/>
      <c r="Y5" s="332"/>
      <c r="Z5" s="333"/>
    </row>
    <row r="6" spans="1:26" ht="16.5" customHeight="1" thickTop="1" thickBot="1" x14ac:dyDescent="0.3">
      <c r="A6" s="336" t="s">
        <v>193</v>
      </c>
      <c r="B6" s="3">
        <f>G4</f>
        <v>14</v>
      </c>
      <c r="C6" s="4">
        <f>F4</f>
        <v>16</v>
      </c>
      <c r="D6" s="5">
        <f>I4</f>
        <v>7</v>
      </c>
      <c r="E6" s="6">
        <f>H4</f>
        <v>11</v>
      </c>
      <c r="F6" s="358"/>
      <c r="G6" s="358"/>
      <c r="H6" s="358"/>
      <c r="I6" s="358"/>
      <c r="J6" s="7">
        <v>15</v>
      </c>
      <c r="K6" s="8">
        <v>8</v>
      </c>
      <c r="L6" s="9"/>
      <c r="M6" s="127"/>
      <c r="N6" s="10">
        <v>15</v>
      </c>
      <c r="O6" s="8">
        <v>17</v>
      </c>
      <c r="P6" s="128"/>
      <c r="Q6" s="127"/>
      <c r="R6" s="359">
        <f>P7+L7+D7</f>
        <v>4</v>
      </c>
      <c r="S6" s="344">
        <f>J6+J7+L6+N6+N7+P6+D6+B6+B7</f>
        <v>92</v>
      </c>
      <c r="T6" s="361">
        <f>K7+K6+M6+O7+O6+Q6+E6+C6+C7</f>
        <v>84</v>
      </c>
      <c r="U6" s="363" t="s">
        <v>218</v>
      </c>
      <c r="W6" s="346">
        <f>IF(B6&gt;C6,1,0)+IF(B7&gt;C7,1,0)+IF(D6&gt;E6,1,0)+IF(J6&gt;K6,1,0)+IF(J7&gt;K7,1,0)+IF(L6&gt;M6,1,0)+IF(N6&gt;O6,1,0)+IF(N7&gt;O7,1,0)+IF(P6&gt;Q6,1,0)</f>
        <v>3</v>
      </c>
      <c r="X6" s="332">
        <f>IF(B6&lt;C6,1,0)+IF(B7&lt;C7,1,0)+IF(D6&lt;E6,1,0)+IF(J6&lt;K6,1,0)+IF(J7&lt;K7,1,0)+IF(L6&lt;M6,1,0)+IF(N6&lt;O6,1,0)+IF(N7&lt;O7,1,0)+IF(P6&lt;Q6,1,0)</f>
        <v>4</v>
      </c>
      <c r="Y6" s="332">
        <f t="shared" ref="Y6" si="0">W6/X6</f>
        <v>0.75</v>
      </c>
      <c r="Z6" s="333">
        <f t="shared" ref="Z6" si="1">S6/T6</f>
        <v>1.0952380952380953</v>
      </c>
    </row>
    <row r="7" spans="1:26" ht="15.75" customHeight="1" thickTop="1" thickBot="1" x14ac:dyDescent="0.3">
      <c r="A7" s="352"/>
      <c r="B7" s="11">
        <f>G5</f>
        <v>15</v>
      </c>
      <c r="C7" s="12">
        <f>F5</f>
        <v>4</v>
      </c>
      <c r="D7" s="334">
        <f>IF(AND(B6=0,B7=0),0,1)*0+IF(AND(B6&gt;C6,B7&gt;C7),1,0)*2+IF(AND(B6&lt;C6,B7&lt;C7),1,0)*IF(AND(B6=0,B7=0),0,1)+IF(D6&gt;E6,1,0)*2+IF(D6&lt;E6,1,0)*1</f>
        <v>1</v>
      </c>
      <c r="E7" s="335"/>
      <c r="F7" s="358"/>
      <c r="G7" s="358"/>
      <c r="H7" s="358"/>
      <c r="I7" s="358"/>
      <c r="J7" s="13">
        <v>15</v>
      </c>
      <c r="K7" s="14">
        <v>13</v>
      </c>
      <c r="L7" s="371">
        <f>IF(AND(J6=0,J7=0),0,1)*0+IF(AND(J6&gt;K6,J7&gt;K7),1,0)*2+IF(AND(J6&lt;K6,J7&lt;K7),1,0)*IF(AND(J6=0,J7=0),0,1)+IF(L6&gt;M6,1,0)*2+IF(L6&lt;M6,1,0)*1</f>
        <v>2</v>
      </c>
      <c r="M7" s="371"/>
      <c r="N7" s="13">
        <v>11</v>
      </c>
      <c r="O7" s="14">
        <v>15</v>
      </c>
      <c r="P7" s="371">
        <f>IF(AND(N6=0,N7=0),0,1)*0+IF(AND(N6&gt;O6,N7&gt;O7),1,0)*2+IF(AND(N6&lt;O6,N7&lt;O7),1,0)*IF(AND(N6=0,N7=0),0,1)+IF(P6&gt;Q6,1,0)*2+IF(P6&lt;Q6,1,0)*1</f>
        <v>1</v>
      </c>
      <c r="Q7" s="371"/>
      <c r="R7" s="360"/>
      <c r="S7" s="356"/>
      <c r="T7" s="362"/>
      <c r="U7" s="364"/>
      <c r="W7" s="357"/>
      <c r="X7" s="332"/>
      <c r="Y7" s="332"/>
      <c r="Z7" s="333"/>
    </row>
    <row r="8" spans="1:26" ht="16.5" customHeight="1" thickTop="1" thickBot="1" x14ac:dyDescent="0.3">
      <c r="A8" s="336" t="s">
        <v>194</v>
      </c>
      <c r="B8" s="7">
        <f>K4</f>
        <v>15</v>
      </c>
      <c r="C8" s="15">
        <f>J4</f>
        <v>11</v>
      </c>
      <c r="D8" s="16">
        <f>M4</f>
        <v>11</v>
      </c>
      <c r="E8" s="129">
        <f>L4</f>
        <v>5</v>
      </c>
      <c r="F8" s="17">
        <f>K6</f>
        <v>8</v>
      </c>
      <c r="G8" s="18">
        <f>J6</f>
        <v>15</v>
      </c>
      <c r="H8" s="19">
        <f>M6</f>
        <v>0</v>
      </c>
      <c r="I8" s="130">
        <f>L6</f>
        <v>0</v>
      </c>
      <c r="J8" s="338"/>
      <c r="K8" s="339"/>
      <c r="L8" s="339"/>
      <c r="M8" s="340"/>
      <c r="N8" s="10">
        <v>13</v>
      </c>
      <c r="O8" s="8">
        <v>15</v>
      </c>
      <c r="P8" s="9">
        <v>9</v>
      </c>
      <c r="Q8" s="127">
        <v>11</v>
      </c>
      <c r="R8" s="359">
        <f>P9+H9+D9</f>
        <v>4</v>
      </c>
      <c r="S8" s="344">
        <f>H8+F8+F9+D8+B8+B9+N8+N9+P8</f>
        <v>94</v>
      </c>
      <c r="T8" s="361">
        <f>I8+G8+G9+E8+C8+C9+O9+O8+Q8</f>
        <v>96</v>
      </c>
      <c r="U8" s="363" t="s">
        <v>219</v>
      </c>
      <c r="W8" s="346">
        <f>IF(B8&gt;C8,1,0)+IF(B9&gt;C9,1,0)+IF(D8&gt;E8,1,0)+IF(F8&gt;G8,1,0)+IF(F9&gt;G9,1,0)+IF(H8&gt;I8,1,0)+IF(N8&gt;O8,1,0)+IF(N9&gt;O9,1,0)+IF(P8&gt;Q8,1,0)</f>
        <v>3</v>
      </c>
      <c r="X8" s="332">
        <f>IF(B8&lt;C8,1,0)+IF(B9&lt;C9,1,0)+IF(D8&lt;E8,1,0)+IF(F8&lt;G8,1,0)+IF(F9&lt;G9,1,0)+IF(H8&lt;I8,1,0)+IF(N8&lt;O8,1,0)+IF(N9&lt;O9,1,0)+IF(P8&lt;Q8,1,0)</f>
        <v>5</v>
      </c>
      <c r="Y8" s="332">
        <f t="shared" ref="Y8" si="2">W8/X8</f>
        <v>0.6</v>
      </c>
      <c r="Z8" s="333">
        <f t="shared" ref="Z8" si="3">S8/T8</f>
        <v>0.97916666666666663</v>
      </c>
    </row>
    <row r="9" spans="1:26" ht="15.75" customHeight="1" thickBot="1" x14ac:dyDescent="0.3">
      <c r="A9" s="352"/>
      <c r="B9" s="20">
        <f>K5</f>
        <v>10</v>
      </c>
      <c r="C9" s="21">
        <f>J5</f>
        <v>15</v>
      </c>
      <c r="D9" s="334">
        <f>IF(AND(B8=0,B9=0),0,1)*0+IF(AND(B8&gt;C8,B9&gt;C9),1,0)*2+IF(AND(B8&lt;C8,B9&lt;C9),1,0)*IF(AND(B8=0,B9=0),0,1)+IF(D8&gt;E8,1,0)*2+IF(D8&lt;E8,1,0)*1</f>
        <v>2</v>
      </c>
      <c r="E9" s="335"/>
      <c r="F9" s="22">
        <f>K7</f>
        <v>13</v>
      </c>
      <c r="G9" s="23">
        <f>J7</f>
        <v>15</v>
      </c>
      <c r="H9" s="334">
        <f>IF(AND(F8=0,F9=0),0,1)*0+IF(AND(F8&gt;G8,F9&gt;G9),1,0)*2+IF(AND(F8&lt;G8,F9&lt;G9),1,0)*IF(AND(F8=0,F9=0),0,1)+IF(H8&gt;I8,1,0)*2+IF(H8&lt;I8,1,0)*1</f>
        <v>1</v>
      </c>
      <c r="I9" s="335"/>
      <c r="J9" s="353"/>
      <c r="K9" s="354"/>
      <c r="L9" s="354"/>
      <c r="M9" s="355"/>
      <c r="N9" s="13">
        <v>15</v>
      </c>
      <c r="O9" s="14">
        <v>9</v>
      </c>
      <c r="P9" s="371">
        <f>IF(AND(N8=0,N9=0),0,1)*0+IF(AND(N8&gt;O8,N9&gt;O9),1,0)*2+IF(AND(N8&lt;O8,N9&lt;O9),1,0)*IF(AND(N8=0,N9=0),0,1)+IF(P8&gt;Q8,1,0)*2+IF(P8&lt;Q8,1,0)*1</f>
        <v>1</v>
      </c>
      <c r="Q9" s="371"/>
      <c r="R9" s="360"/>
      <c r="S9" s="356"/>
      <c r="T9" s="362"/>
      <c r="U9" s="364"/>
      <c r="W9" s="357"/>
      <c r="X9" s="332"/>
      <c r="Y9" s="332"/>
      <c r="Z9" s="333"/>
    </row>
    <row r="10" spans="1:26" ht="16.5" customHeight="1" thickTop="1" thickBot="1" x14ac:dyDescent="0.3">
      <c r="A10" s="336" t="s">
        <v>195</v>
      </c>
      <c r="B10" s="7">
        <f>O4</f>
        <v>15</v>
      </c>
      <c r="C10" s="15">
        <f>N4</f>
        <v>6</v>
      </c>
      <c r="D10" s="16">
        <f>Q4</f>
        <v>0</v>
      </c>
      <c r="E10" s="129">
        <f>P4</f>
        <v>0</v>
      </c>
      <c r="F10" s="17">
        <f>O6</f>
        <v>17</v>
      </c>
      <c r="G10" s="18">
        <f>N6</f>
        <v>15</v>
      </c>
      <c r="H10" s="19">
        <f>Q6</f>
        <v>0</v>
      </c>
      <c r="I10" s="130">
        <f>P6</f>
        <v>0</v>
      </c>
      <c r="J10" s="10">
        <f>O8</f>
        <v>15</v>
      </c>
      <c r="K10" s="8">
        <f>N8</f>
        <v>13</v>
      </c>
      <c r="L10" s="9">
        <f>Q8</f>
        <v>11</v>
      </c>
      <c r="M10" s="127">
        <f>P8</f>
        <v>9</v>
      </c>
      <c r="N10" s="338"/>
      <c r="O10" s="339"/>
      <c r="P10" s="339"/>
      <c r="Q10" s="340"/>
      <c r="R10" s="359">
        <f>H11+D11+L11</f>
        <v>6</v>
      </c>
      <c r="S10" s="344">
        <f>J10+J11+L10+B10+B11+D10+F10+F11+H10</f>
        <v>97</v>
      </c>
      <c r="T10" s="361">
        <f>K11+K10+M10+C11+C10+E10+I10+G10+G11</f>
        <v>79</v>
      </c>
      <c r="U10" s="363" t="s">
        <v>217</v>
      </c>
      <c r="W10" s="346">
        <f>IF(B10&gt;C10,1,0)+IF(B11&gt;C11,1,0)+IF(D10&gt;E10,1,0)+IF(F10&gt;G10,1,0)+IF(F11&gt;G11,1,0)+IF(H10&gt;I10,1,0)+IF(J10&gt;K10,1,0)+IF(J11&gt;K11,1,0)+IF(L10&gt;M10,1,0)</f>
        <v>6</v>
      </c>
      <c r="X10" s="332">
        <f>IF(B10&lt;C10,1,0)+IF(B11&lt;C11,1,0)+IF(D10&lt;E10,1,0)+IF(F10&lt;G10,1,0)+IF(F11&lt;G11,1,0)+IF(H10&lt;I10,1,0)+IF(J10&lt;K10,1,0)+IF(J11&lt;K11,1,0)+IF(L10&lt;M10,1,0)</f>
        <v>1</v>
      </c>
      <c r="Y10" s="332">
        <f t="shared" ref="Y10" si="4">W10/X10</f>
        <v>6</v>
      </c>
      <c r="Z10" s="333">
        <f t="shared" ref="Z10" si="5">S10/T10</f>
        <v>1.2278481012658229</v>
      </c>
    </row>
    <row r="11" spans="1:26" ht="15.75" customHeight="1" thickBot="1" x14ac:dyDescent="0.3">
      <c r="A11" s="337"/>
      <c r="B11" s="24">
        <f>O5</f>
        <v>15</v>
      </c>
      <c r="C11" s="25">
        <f>N5</f>
        <v>10</v>
      </c>
      <c r="D11" s="350">
        <f>IF(AND(B10=0,B11=0),0,1)*0+IF(AND(B10&gt;C10,B11&gt;C11),1,0)*2+IF(AND(B10&lt;C10,B11&lt;C11),1,0)*IF(AND(B10=0,B11=0),0,1)+IF(D10&gt;E10,1,0)*2+IF(D10&lt;E10,1,0)*1</f>
        <v>2</v>
      </c>
      <c r="E11" s="351"/>
      <c r="F11" s="26">
        <f>O7</f>
        <v>15</v>
      </c>
      <c r="G11" s="27">
        <f>N7</f>
        <v>11</v>
      </c>
      <c r="H11" s="350">
        <f>IF(AND(F10=0,F11=0),0,1)*0+IF(AND(F10&gt;G10,F11&gt;G11),1,0)*2+IF(AND(F10&lt;G10,F11&lt;G11),1,0)*IF(AND(F10=0,F11=0),0,1)+IF(H10&gt;I10,1,0)*2+IF(H10&lt;I10,1,0)*1</f>
        <v>2</v>
      </c>
      <c r="I11" s="351"/>
      <c r="J11" s="28">
        <f>O9</f>
        <v>9</v>
      </c>
      <c r="K11" s="26">
        <f>N9</f>
        <v>15</v>
      </c>
      <c r="L11" s="350">
        <f>IF(AND(J10=0,J11=0),0,1)*0+IF(AND(J10&gt;K10,J11&gt;K11),1,0)*2+IF(AND(J10&lt;K10,J11&lt;K11),1,0)*IF(AND(J10=0,J11=0),0,1)+IF(L10&gt;M10,1,0)*2+IF(L10&lt;M10,1,0)*1</f>
        <v>2</v>
      </c>
      <c r="M11" s="351"/>
      <c r="N11" s="341"/>
      <c r="O11" s="342"/>
      <c r="P11" s="342"/>
      <c r="Q11" s="343"/>
      <c r="R11" s="378"/>
      <c r="S11" s="345"/>
      <c r="T11" s="379"/>
      <c r="U11" s="380"/>
      <c r="W11" s="347"/>
      <c r="X11" s="348"/>
      <c r="Y11" s="348"/>
      <c r="Z11" s="349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5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8">
    <mergeCell ref="P7:Q7"/>
    <mergeCell ref="H5:I5"/>
    <mergeCell ref="L5:M5"/>
    <mergeCell ref="P5:Q5"/>
    <mergeCell ref="A1:X1"/>
    <mergeCell ref="R4:R5"/>
    <mergeCell ref="T4:T5"/>
    <mergeCell ref="U4:U5"/>
    <mergeCell ref="R6:R7"/>
    <mergeCell ref="T6:T7"/>
    <mergeCell ref="U6:U7"/>
    <mergeCell ref="B3:E3"/>
    <mergeCell ref="F3:I3"/>
    <mergeCell ref="J3:M3"/>
    <mergeCell ref="N3:Q3"/>
    <mergeCell ref="S3:T3"/>
    <mergeCell ref="U10:U11"/>
    <mergeCell ref="R8:R9"/>
    <mergeCell ref="T8:T9"/>
    <mergeCell ref="U8:U9"/>
    <mergeCell ref="D9:E9"/>
    <mergeCell ref="D11:E11"/>
    <mergeCell ref="R10:R11"/>
    <mergeCell ref="T10:T11"/>
    <mergeCell ref="L11:M11"/>
    <mergeCell ref="P9:Q9"/>
    <mergeCell ref="Y4:Y5"/>
    <mergeCell ref="Z4:Z5"/>
    <mergeCell ref="A6:A7"/>
    <mergeCell ref="F6:I7"/>
    <mergeCell ref="S6:S7"/>
    <mergeCell ref="W6:W7"/>
    <mergeCell ref="X6:X7"/>
    <mergeCell ref="Y6:Y7"/>
    <mergeCell ref="Z6:Z7"/>
    <mergeCell ref="D7:E7"/>
    <mergeCell ref="A4:A5"/>
    <mergeCell ref="B4:E5"/>
    <mergeCell ref="S4:S5"/>
    <mergeCell ref="W4:W5"/>
    <mergeCell ref="X4:X5"/>
    <mergeCell ref="L7:M7"/>
    <mergeCell ref="Y8:Y9"/>
    <mergeCell ref="Z8:Z9"/>
    <mergeCell ref="H9:I9"/>
    <mergeCell ref="A10:A11"/>
    <mergeCell ref="N10:Q11"/>
    <mergeCell ref="S10:S11"/>
    <mergeCell ref="W10:W11"/>
    <mergeCell ref="X10:X11"/>
    <mergeCell ref="Y10:Y11"/>
    <mergeCell ref="Z10:Z11"/>
    <mergeCell ref="H11:I11"/>
    <mergeCell ref="A8:A9"/>
    <mergeCell ref="J8:M9"/>
    <mergeCell ref="S8:S9"/>
    <mergeCell ref="W8:W9"/>
    <mergeCell ref="X8:X9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N16" sqref="N16:Q19"/>
    </sheetView>
  </sheetViews>
  <sheetFormatPr defaultRowHeight="15" x14ac:dyDescent="0.25"/>
  <cols>
    <col min="1" max="1" width="16" customWidth="1"/>
    <col min="2" max="2" width="4.28515625" customWidth="1"/>
    <col min="3" max="3" width="4.140625" customWidth="1"/>
    <col min="4" max="5" width="4" customWidth="1"/>
    <col min="6" max="6" width="4.28515625" customWidth="1"/>
    <col min="7" max="8" width="4" customWidth="1"/>
    <col min="9" max="9" width="4.42578125" customWidth="1"/>
    <col min="10" max="10" width="4.28515625" customWidth="1"/>
    <col min="11" max="12" width="4.140625" customWidth="1"/>
    <col min="13" max="13" width="4.5703125" customWidth="1"/>
    <col min="14" max="14" width="4.140625" customWidth="1"/>
    <col min="15" max="15" width="3.85546875" customWidth="1"/>
    <col min="16" max="16" width="4" customWidth="1"/>
    <col min="17" max="17" width="4.140625" customWidth="1"/>
    <col min="18" max="18" width="4" customWidth="1"/>
    <col min="19" max="19" width="3.5703125" customWidth="1"/>
    <col min="20" max="20" width="3.7109375" customWidth="1"/>
    <col min="21" max="21" width="3.85546875" customWidth="1"/>
    <col min="22" max="22" width="3.7109375" customWidth="1"/>
    <col min="23" max="23" width="4.5703125" customWidth="1"/>
    <col min="24" max="24" width="4.140625" customWidth="1"/>
    <col min="25" max="25" width="4.28515625" customWidth="1"/>
    <col min="26" max="26" width="4.7109375" customWidth="1"/>
    <col min="27" max="27" width="4.42578125" customWidth="1"/>
    <col min="28" max="28" width="8.85546875" customWidth="1"/>
    <col min="31" max="31" width="9.5703125" customWidth="1"/>
  </cols>
  <sheetData>
    <row r="1" spans="1:33" ht="40.5" customHeight="1" x14ac:dyDescent="0.25">
      <c r="A1" s="372" t="s">
        <v>52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</row>
    <row r="2" spans="1:33" ht="15.75" thickBot="1" x14ac:dyDescent="0.3"/>
    <row r="3" spans="1:33" ht="60" customHeight="1" thickTop="1" thickBot="1" x14ac:dyDescent="0.3">
      <c r="A3" s="1" t="s">
        <v>0</v>
      </c>
      <c r="B3" s="373">
        <v>1</v>
      </c>
      <c r="C3" s="374"/>
      <c r="D3" s="374"/>
      <c r="E3" s="375"/>
      <c r="F3" s="373">
        <v>2</v>
      </c>
      <c r="G3" s="374"/>
      <c r="H3" s="374"/>
      <c r="I3" s="375"/>
      <c r="J3" s="373">
        <v>3</v>
      </c>
      <c r="K3" s="374"/>
      <c r="L3" s="374"/>
      <c r="M3" s="375"/>
      <c r="N3" s="373">
        <v>4</v>
      </c>
      <c r="O3" s="374"/>
      <c r="P3" s="374"/>
      <c r="Q3" s="374"/>
      <c r="R3" s="373">
        <v>5</v>
      </c>
      <c r="S3" s="374"/>
      <c r="T3" s="374"/>
      <c r="U3" s="375"/>
      <c r="V3" s="413" t="s">
        <v>1</v>
      </c>
      <c r="W3" s="414"/>
      <c r="X3" s="376" t="s">
        <v>2</v>
      </c>
      <c r="Y3" s="377"/>
      <c r="Z3" s="376" t="s">
        <v>3</v>
      </c>
      <c r="AA3" s="377"/>
      <c r="AB3" s="2" t="s">
        <v>4</v>
      </c>
      <c r="AD3" s="43" t="s">
        <v>6</v>
      </c>
      <c r="AE3" s="44" t="s">
        <v>7</v>
      </c>
      <c r="AF3" s="44" t="s">
        <v>8</v>
      </c>
      <c r="AG3" s="45" t="s">
        <v>9</v>
      </c>
    </row>
    <row r="4" spans="1:33" ht="16.5" thickTop="1" thickBot="1" x14ac:dyDescent="0.3">
      <c r="A4" s="336" t="s">
        <v>53</v>
      </c>
      <c r="B4" s="416"/>
      <c r="C4" s="417"/>
      <c r="D4" s="417"/>
      <c r="E4" s="418"/>
      <c r="F4" s="29">
        <v>15</v>
      </c>
      <c r="G4" s="30">
        <v>11</v>
      </c>
      <c r="H4" s="31">
        <v>12</v>
      </c>
      <c r="I4" s="40">
        <v>14</v>
      </c>
      <c r="J4" s="29">
        <v>17</v>
      </c>
      <c r="K4" s="32">
        <v>19</v>
      </c>
      <c r="L4" s="31">
        <v>8</v>
      </c>
      <c r="M4" s="41">
        <v>11</v>
      </c>
      <c r="N4" s="29">
        <v>16</v>
      </c>
      <c r="O4" s="32">
        <v>18</v>
      </c>
      <c r="P4" s="31">
        <v>15</v>
      </c>
      <c r="Q4" s="40">
        <v>13</v>
      </c>
      <c r="R4" s="110">
        <v>16</v>
      </c>
      <c r="S4" s="111">
        <v>14</v>
      </c>
      <c r="T4" s="31">
        <v>6</v>
      </c>
      <c r="U4" s="41">
        <v>11</v>
      </c>
      <c r="V4" s="359">
        <f>T5+P5+L5+H5</f>
        <v>5</v>
      </c>
      <c r="W4" s="411">
        <f>V4+V6</f>
        <v>5</v>
      </c>
      <c r="X4" s="344">
        <f>J4+J5+L4+N4+N5+P4+H4+F4+F5+R4+R5+T4</f>
        <v>154</v>
      </c>
      <c r="Y4" s="361">
        <f>K5+K4+M4+O5+O4+U4+I4+G4+G5+Q4+S4+S5</f>
        <v>161</v>
      </c>
      <c r="Z4" s="425">
        <f>X4+X6</f>
        <v>154</v>
      </c>
      <c r="AA4" s="428">
        <f>Y4+Y6</f>
        <v>161</v>
      </c>
      <c r="AB4" s="390" t="s">
        <v>220</v>
      </c>
      <c r="AD4" s="407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5</v>
      </c>
      <c r="AE4" s="33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7</v>
      </c>
      <c r="AF4" s="332">
        <f>AD4/AE4</f>
        <v>0.7142857142857143</v>
      </c>
      <c r="AG4" s="333">
        <f>Z4/AA4</f>
        <v>0.95652173913043481</v>
      </c>
    </row>
    <row r="5" spans="1:33" ht="15.75" thickBot="1" x14ac:dyDescent="0.3">
      <c r="A5" s="352"/>
      <c r="B5" s="419"/>
      <c r="C5" s="420"/>
      <c r="D5" s="420"/>
      <c r="E5" s="421"/>
      <c r="F5" s="33">
        <v>5</v>
      </c>
      <c r="G5" s="34">
        <v>15</v>
      </c>
      <c r="H5" s="334">
        <f>IF(AND(F4=0,F5=0),0,1)*0+IF(AND(F4&gt;G4,F5&gt;G5),1,0)*2+IF(AND(F4&lt;G4,F5&lt;G5),1,0)*IF(AND(F4=0,F5=0),0,1)+IF(H4&gt;I4,1,0)*2+IF(H4&lt;I4,1,0)*1</f>
        <v>1</v>
      </c>
      <c r="I5" s="335"/>
      <c r="J5" s="33">
        <v>15</v>
      </c>
      <c r="K5" s="34">
        <v>10</v>
      </c>
      <c r="L5" s="334">
        <f>IF(AND(J4=0,J5=0),0,1)*0+IF(AND(J4&gt;K4,J5&gt;K5),1,0)*2+IF(AND(J4&lt;K4,J5&lt;K5),1,0)*IF(AND(J4=0,J5=0),0,1)+IF(L4&gt;M4,1,0)*2+IF(L4&lt;M4,1,0)*1</f>
        <v>1</v>
      </c>
      <c r="M5" s="335"/>
      <c r="N5" s="33">
        <v>15</v>
      </c>
      <c r="O5" s="34">
        <v>9</v>
      </c>
      <c r="P5" s="334">
        <f>IF(AND(N4=0,N5=0),0,1)*0+IF(AND(N4&gt;O4,N5&gt;O5),1,0)*2+IF(AND(N4&lt;O4,N5&lt;O5),1,0)*IF(AND(N4=0,N5=0),0,1)+IF(P4&gt;Q4,1,0)*2+IF(P4&lt;Q4,1,0)*1</f>
        <v>2</v>
      </c>
      <c r="Q5" s="335"/>
      <c r="R5" s="112">
        <v>14</v>
      </c>
      <c r="S5" s="46">
        <v>16</v>
      </c>
      <c r="T5" s="334">
        <f>IF(AND(R4=0,R5=0),0,1)*0+IF(AND(R4&gt;S4,R5&gt;S5),1,0)*2+IF(AND(R4&lt;S4,R5&lt;S5),1,0)*IF(AND(R4=0,R5=0),0,1)+IF(T4&gt;U4,1,0)*2+IF(T4&lt;U4,1,0)*1</f>
        <v>1</v>
      </c>
      <c r="U5" s="335"/>
      <c r="V5" s="360"/>
      <c r="W5" s="404"/>
      <c r="X5" s="356"/>
      <c r="Y5" s="362"/>
      <c r="Z5" s="426"/>
      <c r="AA5" s="429"/>
      <c r="AB5" s="391"/>
      <c r="AD5" s="407"/>
      <c r="AE5" s="332"/>
      <c r="AF5" s="332"/>
      <c r="AG5" s="333"/>
    </row>
    <row r="6" spans="1:33" ht="16.5" thickTop="1" thickBot="1" x14ac:dyDescent="0.3">
      <c r="A6" s="352"/>
      <c r="B6" s="419"/>
      <c r="C6" s="420"/>
      <c r="D6" s="420"/>
      <c r="E6" s="421"/>
      <c r="F6" s="35"/>
      <c r="G6" s="36"/>
      <c r="H6" s="37"/>
      <c r="I6" s="40"/>
      <c r="J6" s="35"/>
      <c r="K6" s="36"/>
      <c r="L6" s="37"/>
      <c r="M6" s="41"/>
      <c r="N6" s="35"/>
      <c r="O6" s="36"/>
      <c r="P6" s="37"/>
      <c r="Q6" s="40"/>
      <c r="R6" s="113"/>
      <c r="S6" s="114"/>
      <c r="T6" s="37"/>
      <c r="U6" s="41"/>
      <c r="V6" s="359">
        <f>T7+P7+L7+H7</f>
        <v>0</v>
      </c>
      <c r="W6" s="404"/>
      <c r="X6" s="344">
        <f>J6+J7+L6+N6+N7+P6+H6+F6+F7+T6+R6+R7</f>
        <v>0</v>
      </c>
      <c r="Y6" s="361">
        <f>K7+K6+M6+O7+O6+U6+I6+G6+G7+S6+S7+Q6</f>
        <v>0</v>
      </c>
      <c r="Z6" s="426"/>
      <c r="AA6" s="429"/>
      <c r="AB6" s="391"/>
      <c r="AD6" s="407"/>
      <c r="AE6" s="332"/>
      <c r="AF6" s="332"/>
      <c r="AG6" s="333"/>
    </row>
    <row r="7" spans="1:33" ht="15.75" thickBot="1" x14ac:dyDescent="0.3">
      <c r="A7" s="415"/>
      <c r="B7" s="422"/>
      <c r="C7" s="423"/>
      <c r="D7" s="423"/>
      <c r="E7" s="424"/>
      <c r="F7" s="40"/>
      <c r="G7" s="38"/>
      <c r="H7" s="334">
        <f>IF(AND(F6=0,F7=0),0,1)*0+IF(AND(F6&gt;G6,F7&gt;G7),1,0)*2+IF(AND(F6&lt;G6,F7&lt;G7),1,0)*IF(AND(F6=0,F7=0),0,1)+IF(H6&gt;I6,1,0)*2+IF(H6&lt;I6,1,0)*1</f>
        <v>0</v>
      </c>
      <c r="I7" s="335"/>
      <c r="J7" s="39"/>
      <c r="K7" s="38"/>
      <c r="L7" s="409">
        <f>IF(AND(J6=0,J7=0),0,1)*0+IF(AND(J6&gt;K6,J7&gt;K7),1,0)*2+IF(AND(J6&lt;K6,J7&lt;K7),1,0)*IF(AND(J6=0,J7=0),0,1)+IF(L6&gt;M6,1,0)*2+IF(L6&lt;M6,1,0)*1</f>
        <v>0</v>
      </c>
      <c r="M7" s="410"/>
      <c r="N7" s="42"/>
      <c r="O7" s="38"/>
      <c r="P7" s="409">
        <f>IF(AND(N6=0,N7=0),0,1)*0+IF(AND(N6&gt;O6,N7&gt;O7),1,0)*2+IF(AND(N6&lt;O6,N7&lt;O7),1,0)*IF(AND(N6=0,N7=0),0,1)+IF(P6&gt;Q6,1,0)*2+IF(P6&lt;Q6,1,0)*1</f>
        <v>0</v>
      </c>
      <c r="Q7" s="410"/>
      <c r="R7" s="115"/>
      <c r="S7" s="116"/>
      <c r="T7" s="409">
        <f>IF(AND(R6=0,R7=0),0,1)*0+IF(AND(R6&gt;S6,R7&gt;S7),1,0)*2+IF(AND(R6&lt;S6,R7&lt;S7),1,0)*IF(AND(R6=0,R7=0),0,1)+IF(T6&gt;U6,1,0)*2+IF(T6&lt;U6,1,0)*1</f>
        <v>0</v>
      </c>
      <c r="U7" s="410"/>
      <c r="V7" s="360"/>
      <c r="W7" s="412"/>
      <c r="X7" s="356"/>
      <c r="Y7" s="362"/>
      <c r="Z7" s="427"/>
      <c r="AA7" s="430"/>
      <c r="AB7" s="408"/>
      <c r="AD7" s="407"/>
      <c r="AE7" s="332"/>
      <c r="AF7" s="332"/>
      <c r="AG7" s="333"/>
    </row>
    <row r="8" spans="1:33" ht="16.5" customHeight="1" thickTop="1" thickBot="1" x14ac:dyDescent="0.3">
      <c r="A8" s="336" t="s">
        <v>82</v>
      </c>
      <c r="B8" s="47">
        <f>G4</f>
        <v>11</v>
      </c>
      <c r="C8" s="48">
        <f>F4</f>
        <v>15</v>
      </c>
      <c r="D8" s="49">
        <f>I4</f>
        <v>14</v>
      </c>
      <c r="E8" s="50">
        <f>H4</f>
        <v>12</v>
      </c>
      <c r="F8" s="431"/>
      <c r="G8" s="432"/>
      <c r="H8" s="432"/>
      <c r="I8" s="433"/>
      <c r="J8" s="51">
        <v>15</v>
      </c>
      <c r="K8" s="52">
        <v>13</v>
      </c>
      <c r="L8" s="117"/>
      <c r="M8" s="54"/>
      <c r="N8" s="118">
        <v>15</v>
      </c>
      <c r="O8" s="119">
        <v>9</v>
      </c>
      <c r="P8" s="117"/>
      <c r="Q8" s="56"/>
      <c r="R8" s="120">
        <v>13</v>
      </c>
      <c r="S8" s="119">
        <v>15</v>
      </c>
      <c r="T8" s="121">
        <v>11</v>
      </c>
      <c r="U8" s="54">
        <v>8</v>
      </c>
      <c r="V8" s="359">
        <f>T9+P9+L9+D9</f>
        <v>8</v>
      </c>
      <c r="W8" s="411">
        <f>V8+V10</f>
        <v>8</v>
      </c>
      <c r="X8" s="344">
        <f>J8+J9+L8+N8+N9+P8+D8+B8+B9+R8+R9+T8</f>
        <v>141</v>
      </c>
      <c r="Y8" s="361">
        <f>K9+K8+M8+O9+O8+U8+E8+C8+C9+S8+S9+Q8</f>
        <v>114</v>
      </c>
      <c r="Z8" s="344">
        <f>X8+X10</f>
        <v>141</v>
      </c>
      <c r="AA8" s="361">
        <f>Y8+Y10</f>
        <v>114</v>
      </c>
      <c r="AB8" s="390" t="s">
        <v>217</v>
      </c>
      <c r="AD8" s="407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8</v>
      </c>
      <c r="AE8" s="33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2</v>
      </c>
      <c r="AF8" s="332">
        <f t="shared" ref="AF8" si="0">AD8/AE8</f>
        <v>4</v>
      </c>
      <c r="AG8" s="333">
        <f t="shared" ref="AG8" si="1">Z8/AA8</f>
        <v>1.236842105263158</v>
      </c>
    </row>
    <row r="9" spans="1:33" ht="15.75" thickBot="1" x14ac:dyDescent="0.3">
      <c r="A9" s="352"/>
      <c r="B9" s="60">
        <f>G5</f>
        <v>15</v>
      </c>
      <c r="C9" s="61">
        <f>F5</f>
        <v>5</v>
      </c>
      <c r="D9" s="334">
        <f>IF(AND(B8=0,B9=0),0,1)*0+IF(AND(B8&gt;C8,B9&gt;C9),1,0)*2+IF(AND(B8&lt;C8,B9&lt;C9),1,0)*IF(AND(B8=0,B9=0),0,1)+IF(D8&gt;E8,1,0)*2+IF(D8&lt;E8,1,0)*1</f>
        <v>2</v>
      </c>
      <c r="E9" s="335"/>
      <c r="F9" s="397"/>
      <c r="G9" s="398"/>
      <c r="H9" s="398"/>
      <c r="I9" s="399"/>
      <c r="J9" s="62">
        <v>15</v>
      </c>
      <c r="K9" s="63">
        <v>12</v>
      </c>
      <c r="L9" s="334">
        <f>IF(AND(J8=0,J9=0),0,1)*0+IF(AND(J8&gt;K8,J9&gt;K9),1,0)*2+IF(AND(J8&lt;K8,J9&lt;K9),1,0)*IF(AND(J8=0,J9=0),0,1)+IF(L8&gt;M8,1,0)*2+IF(L8&lt;M8,1,0)*1</f>
        <v>2</v>
      </c>
      <c r="M9" s="335"/>
      <c r="N9" s="62">
        <v>17</v>
      </c>
      <c r="O9" s="63">
        <v>15</v>
      </c>
      <c r="P9" s="334">
        <f>IF(AND(N8=0,N9=0),0,1)*0+IF(AND(N8&gt;O8,N9&gt;O9),1,0)*2+IF(AND(N8&lt;O8,N9&lt;O9),1,0)*IF(AND(N8=0,N9=0),0,1)+IF(P8&gt;Q8,1,0)*2+IF(P8&lt;Q8,1,0)*1</f>
        <v>2</v>
      </c>
      <c r="Q9" s="335"/>
      <c r="R9" s="64">
        <v>15</v>
      </c>
      <c r="S9" s="63">
        <v>10</v>
      </c>
      <c r="T9" s="334">
        <f>IF(AND(R8=0,R9=0),0,1)*0+IF(AND(R8&gt;S8,R9&gt;S9),1,0)*2+IF(AND(R8&lt;S8,R9&lt;S9),1,0)*IF(AND(R8=0,R9=0),0,1)+IF(T8&gt;U8,1,0)*2+IF(T8&lt;U8,1,0)*1</f>
        <v>2</v>
      </c>
      <c r="U9" s="335"/>
      <c r="V9" s="360"/>
      <c r="W9" s="404"/>
      <c r="X9" s="356"/>
      <c r="Y9" s="362"/>
      <c r="Z9" s="388"/>
      <c r="AA9" s="389"/>
      <c r="AB9" s="391"/>
      <c r="AD9" s="407"/>
      <c r="AE9" s="332"/>
      <c r="AF9" s="332"/>
      <c r="AG9" s="333"/>
    </row>
    <row r="10" spans="1:33" ht="16.5" thickTop="1" thickBot="1" x14ac:dyDescent="0.3">
      <c r="A10" s="352"/>
      <c r="B10" s="66">
        <f>G6</f>
        <v>0</v>
      </c>
      <c r="C10" s="67">
        <f>F6</f>
        <v>0</v>
      </c>
      <c r="D10" s="68">
        <f>I6</f>
        <v>0</v>
      </c>
      <c r="E10" s="69">
        <f>H6</f>
        <v>0</v>
      </c>
      <c r="F10" s="397"/>
      <c r="G10" s="398"/>
      <c r="H10" s="398"/>
      <c r="I10" s="399"/>
      <c r="J10" s="70"/>
      <c r="K10" s="71"/>
      <c r="L10" s="72"/>
      <c r="M10" s="54"/>
      <c r="N10" s="70"/>
      <c r="O10" s="71"/>
      <c r="P10" s="72"/>
      <c r="Q10" s="56"/>
      <c r="R10" s="73"/>
      <c r="S10" s="71"/>
      <c r="T10" s="56"/>
      <c r="U10" s="59"/>
      <c r="V10" s="359">
        <f>P11+L11+D11+T11</f>
        <v>0</v>
      </c>
      <c r="W10" s="404"/>
      <c r="X10" s="344">
        <f>J10+J11+L10+N10+N11+P10+D10+B10+B11+R10+R11+T10</f>
        <v>0</v>
      </c>
      <c r="Y10" s="361">
        <f>K11+K10+M10+O11+O10+U10+E10+C10+C11+S10+S11+Q10</f>
        <v>0</v>
      </c>
      <c r="Z10" s="388"/>
      <c r="AA10" s="389"/>
      <c r="AB10" s="391"/>
      <c r="AD10" s="407"/>
      <c r="AE10" s="332"/>
      <c r="AF10" s="332"/>
      <c r="AG10" s="333"/>
    </row>
    <row r="11" spans="1:33" ht="15.75" thickBot="1" x14ac:dyDescent="0.3">
      <c r="A11" s="415"/>
      <c r="B11" s="74">
        <f>G7</f>
        <v>0</v>
      </c>
      <c r="C11" s="75">
        <f>F7</f>
        <v>0</v>
      </c>
      <c r="D11" s="334">
        <f>IF(AND(B10=0,B11=0),0,1)*0+IF(AND(B10&gt;C10,B11&gt;C11),1,0)*2+IF(AND(B10&lt;C10,B11&lt;C11),1,0)*IF(AND(B10=0,B11=0),0,1)+IF(D10&gt;E10,1,0)*2+IF(D10&lt;E10,1,0)*1</f>
        <v>0</v>
      </c>
      <c r="E11" s="335"/>
      <c r="F11" s="434"/>
      <c r="G11" s="435"/>
      <c r="H11" s="435"/>
      <c r="I11" s="436"/>
      <c r="J11" s="76"/>
      <c r="K11" s="77"/>
      <c r="L11" s="334">
        <f>IF(AND(J10=0,J11=0),0,1)*0+IF(AND(J10&gt;K10,J11&gt;K11),1,0)*2+IF(AND(J10&lt;K10,J11&lt;K11),1,0)*IF(AND(J10=0,J11=0),0,1)+IF(L10&gt;M10,1,0)*2+IF(L10&lt;M10,1,0)*1</f>
        <v>0</v>
      </c>
      <c r="M11" s="335"/>
      <c r="N11" s="76"/>
      <c r="O11" s="77"/>
      <c r="P11" s="409">
        <f>IF(AND(N10=0,N11=0),0,1)*0+IF(AND(N10&gt;O10,N11&gt;O11),1,0)*2+IF(AND(N10&lt;O10,N11&lt;O11),1,0)*IF(AND(N10=0,N11=0),0,1)+IF(P10&gt;Q10,1,0)*2+IF(P10&lt;Q10,1,0)*1</f>
        <v>0</v>
      </c>
      <c r="Q11" s="410"/>
      <c r="R11" s="78"/>
      <c r="S11" s="77"/>
      <c r="T11" s="409">
        <f>IF(AND(R10=0,R11=0),0,1)*0+IF(AND(R10&gt;S10,R11&gt;S11),1,0)*2+IF(AND(R10&lt;S10,R11&lt;S11),1,0)*IF(AND(R10=0,R11=0),0,1)+IF(T10&gt;U10,1,0)*2+IF(T10&lt;U10,1,0)*1</f>
        <v>0</v>
      </c>
      <c r="U11" s="410"/>
      <c r="V11" s="360"/>
      <c r="W11" s="412"/>
      <c r="X11" s="356"/>
      <c r="Y11" s="362"/>
      <c r="Z11" s="406"/>
      <c r="AA11" s="396"/>
      <c r="AB11" s="408"/>
      <c r="AD11" s="407"/>
      <c r="AE11" s="332"/>
      <c r="AF11" s="332"/>
      <c r="AG11" s="333"/>
    </row>
    <row r="12" spans="1:33" ht="16.5" thickTop="1" thickBot="1" x14ac:dyDescent="0.3">
      <c r="A12" s="336" t="s">
        <v>54</v>
      </c>
      <c r="B12" s="55">
        <f>K4</f>
        <v>19</v>
      </c>
      <c r="C12" s="52">
        <f>J4</f>
        <v>17</v>
      </c>
      <c r="D12" s="53">
        <f>M4</f>
        <v>11</v>
      </c>
      <c r="E12" s="54">
        <f>L4</f>
        <v>8</v>
      </c>
      <c r="F12" s="79">
        <f>K8</f>
        <v>13</v>
      </c>
      <c r="G12" s="80">
        <f>J8</f>
        <v>15</v>
      </c>
      <c r="H12" s="57">
        <f>M8</f>
        <v>0</v>
      </c>
      <c r="I12" s="56">
        <f>L8</f>
        <v>0</v>
      </c>
      <c r="J12" s="431"/>
      <c r="K12" s="432"/>
      <c r="L12" s="432"/>
      <c r="M12" s="433"/>
      <c r="N12" s="55">
        <v>13</v>
      </c>
      <c r="O12" s="52">
        <v>15</v>
      </c>
      <c r="P12" s="117">
        <v>12</v>
      </c>
      <c r="Q12" s="56">
        <v>10</v>
      </c>
      <c r="R12" s="120">
        <v>7</v>
      </c>
      <c r="S12" s="119">
        <v>15</v>
      </c>
      <c r="T12" s="56"/>
      <c r="U12" s="122"/>
      <c r="V12" s="359">
        <f>P13+H13+D13+T13</f>
        <v>6</v>
      </c>
      <c r="W12" s="411">
        <f>V12+V14</f>
        <v>6</v>
      </c>
      <c r="X12" s="344">
        <f>H12+F12+F13+D12+B12+B13+N12+N13+P12+R12+R13+T12</f>
        <v>119</v>
      </c>
      <c r="Y12" s="361">
        <f>I12+G12+G13+E12+C12+C13+O13+O12+U12+S12+S13+Q12</f>
        <v>135</v>
      </c>
      <c r="Z12" s="344">
        <f>X12+X14</f>
        <v>119</v>
      </c>
      <c r="AA12" s="361">
        <f>Y12+Y14</f>
        <v>135</v>
      </c>
      <c r="AB12" s="390" t="s">
        <v>219</v>
      </c>
      <c r="AD12" s="407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4</v>
      </c>
      <c r="AE12" s="33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6</v>
      </c>
      <c r="AF12" s="332">
        <f t="shared" ref="AF12" si="2">AD12/AE12</f>
        <v>0.66666666666666663</v>
      </c>
      <c r="AG12" s="333">
        <f t="shared" ref="AG12" si="3">Z12/AA12</f>
        <v>0.88148148148148153</v>
      </c>
    </row>
    <row r="13" spans="1:33" ht="15.75" thickBot="1" x14ac:dyDescent="0.3">
      <c r="A13" s="352"/>
      <c r="B13" s="62">
        <f>K5</f>
        <v>10</v>
      </c>
      <c r="C13" s="63">
        <f>J5</f>
        <v>15</v>
      </c>
      <c r="D13" s="334">
        <f>IF(AND(B12=0,B13=0),0,1)*0+IF(AND(B12&gt;C12,B13&gt;C13),1,0)*2+IF(AND(B12&lt;C12,B13&lt;C13),1,0)*IF(AND(B12=0,B13=0),0,1)+IF(D12&gt;E12,1,0)*2+IF(D12&lt;E12,1,0)*1</f>
        <v>2</v>
      </c>
      <c r="E13" s="335"/>
      <c r="F13" s="82">
        <f>K9</f>
        <v>12</v>
      </c>
      <c r="G13" s="65">
        <f>J9</f>
        <v>15</v>
      </c>
      <c r="H13" s="334">
        <f>IF(AND(F12=0,F13=0),0,1)*0+IF(AND(F12&gt;G12,F13&gt;G13),1,0)*2+IF(AND(F12&lt;G12,F13&lt;G13),1,0)*IF(AND(F12=0,F13=0),0,1)+IF(H12&gt;I12,1,0)*2+IF(H12&lt;I12,1,0)*1</f>
        <v>1</v>
      </c>
      <c r="I13" s="335"/>
      <c r="J13" s="397"/>
      <c r="K13" s="398"/>
      <c r="L13" s="398"/>
      <c r="M13" s="399"/>
      <c r="N13" s="62">
        <v>15</v>
      </c>
      <c r="O13" s="63">
        <v>10</v>
      </c>
      <c r="P13" s="334">
        <f>IF(AND(N12=0,N13=0),0,1)*0+IF(AND(N12&gt;O12,N13&gt;O13),1,0)*2+IF(AND(N12&lt;O12,N13&lt;O13),1,0)*IF(AND(N12=0,N13=0),0,1)+IF(P12&gt;Q12,1,0)*2+IF(P12&lt;Q12,1,0)*1</f>
        <v>2</v>
      </c>
      <c r="Q13" s="335"/>
      <c r="R13" s="64">
        <v>7</v>
      </c>
      <c r="S13" s="63">
        <v>15</v>
      </c>
      <c r="T13" s="334">
        <f>IF(AND(R12=0,R13=0),0,1)*0+IF(AND(R12&gt;S12,R13&gt;S13),1,0)*2+IF(AND(R12&lt;S12,R13&lt;S13),1,0)*IF(AND(R12=0,R13=0),0,1)+IF(T12&gt;U12,1,0)*2+IF(T12&lt;U12,1,0)*1</f>
        <v>1</v>
      </c>
      <c r="U13" s="335"/>
      <c r="V13" s="360"/>
      <c r="W13" s="404"/>
      <c r="X13" s="356"/>
      <c r="Y13" s="362"/>
      <c r="Z13" s="388"/>
      <c r="AA13" s="389"/>
      <c r="AB13" s="391"/>
      <c r="AD13" s="407"/>
      <c r="AE13" s="332"/>
      <c r="AF13" s="332"/>
      <c r="AG13" s="333"/>
    </row>
    <row r="14" spans="1:33" ht="16.5" thickTop="1" thickBot="1" x14ac:dyDescent="0.3">
      <c r="A14" s="352"/>
      <c r="B14" s="70">
        <f>K6</f>
        <v>0</v>
      </c>
      <c r="C14" s="71">
        <f>J6</f>
        <v>0</v>
      </c>
      <c r="D14" s="72">
        <f>M6</f>
        <v>0</v>
      </c>
      <c r="E14" s="54">
        <f>L6</f>
        <v>0</v>
      </c>
      <c r="F14" s="58">
        <f>K10</f>
        <v>0</v>
      </c>
      <c r="G14" s="83">
        <f>J10</f>
        <v>0</v>
      </c>
      <c r="H14" s="84">
        <f>M10</f>
        <v>0</v>
      </c>
      <c r="I14" s="56">
        <f>L10</f>
        <v>0</v>
      </c>
      <c r="J14" s="397"/>
      <c r="K14" s="398"/>
      <c r="L14" s="398"/>
      <c r="M14" s="399"/>
      <c r="N14" s="70"/>
      <c r="O14" s="71"/>
      <c r="P14" s="72"/>
      <c r="Q14" s="56"/>
      <c r="R14" s="73"/>
      <c r="S14" s="71"/>
      <c r="T14" s="56"/>
      <c r="U14" s="59"/>
      <c r="V14" s="359">
        <f>P15+H15+D15+T15</f>
        <v>0</v>
      </c>
      <c r="W14" s="404"/>
      <c r="X14" s="344">
        <f>H14+F14+F15+D14+B14+B15+N14+N15+P14+R14+R15+T14</f>
        <v>0</v>
      </c>
      <c r="Y14" s="361">
        <f>I14+G14+G15+E14+C14+C15+O15+O14+U14+S14+S15+Q14</f>
        <v>0</v>
      </c>
      <c r="Z14" s="388"/>
      <c r="AA14" s="389"/>
      <c r="AB14" s="391"/>
      <c r="AD14" s="407"/>
      <c r="AE14" s="332"/>
      <c r="AF14" s="332"/>
      <c r="AG14" s="333"/>
    </row>
    <row r="15" spans="1:33" ht="15.75" thickBot="1" x14ac:dyDescent="0.3">
      <c r="A15" s="415"/>
      <c r="B15" s="76">
        <f>K7</f>
        <v>0</v>
      </c>
      <c r="C15" s="77">
        <f>J7</f>
        <v>0</v>
      </c>
      <c r="D15" s="334">
        <f>IF(AND(B14=0,B15=0),0,1)*0+IF(AND(B14&gt;C14,B15&gt;C15),1,0)*2+IF(AND(B14&lt;C14,B15&lt;C15),1,0)*IF(AND(B14=0,B15=0),0,1)+IF(D14&gt;E14,1,0)*2+IF(D14&lt;E14,1,0)*1</f>
        <v>0</v>
      </c>
      <c r="E15" s="335"/>
      <c r="F15" s="77">
        <f>K11</f>
        <v>0</v>
      </c>
      <c r="G15" s="85">
        <f>J11</f>
        <v>0</v>
      </c>
      <c r="H15" s="334">
        <f>IF(AND(F14=0,F15=0),0,1)*0+IF(AND(F14&gt;G14,F15&gt;G15),1,0)*2+IF(AND(F14&lt;G14,F15&lt;G15),1,0)*IF(AND(F14=0,F15=0),0,1)+IF(H14&gt;I14,1,0)*2+IF(H14&lt;I14,1,0)*1</f>
        <v>0</v>
      </c>
      <c r="I15" s="335"/>
      <c r="J15" s="434"/>
      <c r="K15" s="435"/>
      <c r="L15" s="435"/>
      <c r="M15" s="436"/>
      <c r="N15" s="76"/>
      <c r="O15" s="77"/>
      <c r="P15" s="334">
        <f>IF(AND(N14=0,N15=0),0,1)*0+IF(AND(N14&gt;O14,N15&gt;O15),1,0)*2+IF(AND(N14&lt;O14,N15&lt;O15),1,0)*IF(AND(N14=0,N15=0),0,1)+IF(P14&gt;Q14,1,0)*2+IF(P14&lt;Q14,1,0)*1</f>
        <v>0</v>
      </c>
      <c r="Q15" s="335"/>
      <c r="R15" s="78"/>
      <c r="S15" s="77"/>
      <c r="T15" s="334">
        <f>IF(AND(R14=0,R15=0),0,1)*0+IF(AND(R14&gt;S14,R15&gt;S15),1,0)*2+IF(AND(R14&lt;S14,R15&lt;S15),1,0)*IF(AND(R14=0,R15=0),0,1)+IF(T14&gt;U14,1,0)*2+IF(T14&lt;U14,1,0)*1</f>
        <v>0</v>
      </c>
      <c r="U15" s="335"/>
      <c r="V15" s="360"/>
      <c r="W15" s="412"/>
      <c r="X15" s="356"/>
      <c r="Y15" s="362"/>
      <c r="Z15" s="406"/>
      <c r="AA15" s="396"/>
      <c r="AB15" s="408"/>
      <c r="AD15" s="407"/>
      <c r="AE15" s="332"/>
      <c r="AF15" s="332"/>
      <c r="AG15" s="333"/>
    </row>
    <row r="16" spans="1:33" ht="16.5" customHeight="1" thickTop="1" thickBot="1" x14ac:dyDescent="0.3">
      <c r="A16" s="336" t="s">
        <v>59</v>
      </c>
      <c r="B16" s="55">
        <f>O4</f>
        <v>18</v>
      </c>
      <c r="C16" s="52">
        <f>N4</f>
        <v>16</v>
      </c>
      <c r="D16" s="53">
        <f>Q4</f>
        <v>13</v>
      </c>
      <c r="E16" s="86">
        <f>P4</f>
        <v>15</v>
      </c>
      <c r="F16" s="79">
        <f>O8</f>
        <v>9</v>
      </c>
      <c r="G16" s="80">
        <f>N8</f>
        <v>15</v>
      </c>
      <c r="H16" s="57">
        <f>Q8</f>
        <v>0</v>
      </c>
      <c r="I16" s="81">
        <f>P8</f>
        <v>0</v>
      </c>
      <c r="J16" s="55">
        <f>O12</f>
        <v>15</v>
      </c>
      <c r="K16" s="52">
        <f>N12</f>
        <v>13</v>
      </c>
      <c r="L16" s="53">
        <f>Q12</f>
        <v>10</v>
      </c>
      <c r="M16" s="86">
        <f>P12</f>
        <v>12</v>
      </c>
      <c r="N16" s="431"/>
      <c r="O16" s="432"/>
      <c r="P16" s="432"/>
      <c r="Q16" s="433"/>
      <c r="R16" s="87">
        <v>11</v>
      </c>
      <c r="S16" s="88">
        <v>15</v>
      </c>
      <c r="T16" s="89"/>
      <c r="U16" s="90"/>
      <c r="V16" s="359">
        <f>H17+D17+L17+T17</f>
        <v>4</v>
      </c>
      <c r="W16" s="411">
        <f>V16+V18</f>
        <v>4</v>
      </c>
      <c r="X16" s="344">
        <f>J16+J17+L16+B16+B17+D16+F16+F17+H16+R16+R17+T16</f>
        <v>121</v>
      </c>
      <c r="Y16" s="361">
        <f>K17+K16+M16+C17+C16+E16+I16+G16+G17+S16+S17+U16</f>
        <v>148</v>
      </c>
      <c r="Z16" s="344">
        <f>X16+X18</f>
        <v>121</v>
      </c>
      <c r="AA16" s="361">
        <f>Y16+Y18</f>
        <v>148</v>
      </c>
      <c r="AB16" s="390" t="s">
        <v>221</v>
      </c>
      <c r="AD16" s="407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2</v>
      </c>
      <c r="AE16" s="33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8</v>
      </c>
      <c r="AF16" s="332">
        <f t="shared" ref="AF16" si="4">AD16/AE16</f>
        <v>0.25</v>
      </c>
      <c r="AG16" s="333">
        <f t="shared" ref="AG16" si="5">Z16/AA16</f>
        <v>0.81756756756756754</v>
      </c>
    </row>
    <row r="17" spans="1:33" ht="15.75" thickBot="1" x14ac:dyDescent="0.3">
      <c r="A17" s="352"/>
      <c r="B17" s="62">
        <f>O5</f>
        <v>9</v>
      </c>
      <c r="C17" s="63">
        <f>N5</f>
        <v>15</v>
      </c>
      <c r="D17" s="334">
        <f>IF(AND(B16=0,B17=0),0,1)*0+IF(AND(B16&gt;C16,B17&gt;C17),1,0)*2+IF(AND(B16&lt;C16,B17&lt;C17),1,0)*IF(AND(B16=0,B17=0),0,1)+IF(D16&gt;E16,1,0)*2+IF(D16&lt;E16,1,0)*1</f>
        <v>1</v>
      </c>
      <c r="E17" s="335"/>
      <c r="F17" s="63">
        <f>O9</f>
        <v>15</v>
      </c>
      <c r="G17" s="65">
        <f>N9</f>
        <v>17</v>
      </c>
      <c r="H17" s="334">
        <f>IF(AND(F16=0,F17=0),0,1)*0+IF(AND(F16&gt;G16,F17&gt;G17),1,0)*2+IF(AND(F16&lt;G16,F17&lt;G17),1,0)*IF(AND(F16=0,F17=0),0,1)+IF(H16&gt;I16,1,0)*2+IF(H16&lt;I16,1,0)*1</f>
        <v>1</v>
      </c>
      <c r="I17" s="335"/>
      <c r="J17" s="62">
        <f>O13</f>
        <v>10</v>
      </c>
      <c r="K17" s="63">
        <f>N13</f>
        <v>15</v>
      </c>
      <c r="L17" s="334">
        <f>IF(AND(J16=0,J17=0),0,1)*0+IF(AND(J16&gt;K16,J17&gt;K17),1,0)*2+IF(AND(J16&lt;K16,J17&lt;K17),1,0)*IF(AND(J16=0,J17=0),0,1)+IF(L16&gt;M16,1,0)*2+IF(L16&lt;M16,1,0)*1</f>
        <v>1</v>
      </c>
      <c r="M17" s="335"/>
      <c r="N17" s="397"/>
      <c r="O17" s="398"/>
      <c r="P17" s="398"/>
      <c r="Q17" s="399"/>
      <c r="R17" s="91">
        <v>11</v>
      </c>
      <c r="S17" s="92">
        <v>15</v>
      </c>
      <c r="T17" s="334">
        <f>IF(AND(R16=0,R17=0),0,1)*0+IF(AND(R16&gt;S16,R17&gt;S17),1,0)*2+IF(AND(R16&lt;S16,R17&lt;S17),1,0)*IF(AND(R16=0,R17=0),0,1)+IF(T16&gt;U16,1,0)*2+IF(T16&lt;U16,1,0)*1</f>
        <v>1</v>
      </c>
      <c r="U17" s="335"/>
      <c r="V17" s="360"/>
      <c r="W17" s="404"/>
      <c r="X17" s="356"/>
      <c r="Y17" s="362"/>
      <c r="Z17" s="388"/>
      <c r="AA17" s="389"/>
      <c r="AB17" s="391"/>
      <c r="AD17" s="407"/>
      <c r="AE17" s="332"/>
      <c r="AF17" s="332"/>
      <c r="AG17" s="333"/>
    </row>
    <row r="18" spans="1:33" ht="16.5" thickTop="1" thickBot="1" x14ac:dyDescent="0.3">
      <c r="A18" s="352"/>
      <c r="B18" s="70">
        <f>O6</f>
        <v>0</v>
      </c>
      <c r="C18" s="71">
        <f>N6</f>
        <v>0</v>
      </c>
      <c r="D18" s="93">
        <f>Q6</f>
        <v>0</v>
      </c>
      <c r="E18" s="54">
        <f>P6</f>
        <v>0</v>
      </c>
      <c r="F18" s="58">
        <f>O10</f>
        <v>0</v>
      </c>
      <c r="G18" s="83">
        <f>N10</f>
        <v>0</v>
      </c>
      <c r="H18" s="94">
        <f>Q10</f>
        <v>0</v>
      </c>
      <c r="I18" s="56">
        <f>P10</f>
        <v>0</v>
      </c>
      <c r="J18" s="70">
        <f>O14</f>
        <v>0</v>
      </c>
      <c r="K18" s="71">
        <f>N14</f>
        <v>0</v>
      </c>
      <c r="L18" s="93">
        <f>Q14</f>
        <v>0</v>
      </c>
      <c r="M18" s="54">
        <f>P14</f>
        <v>0</v>
      </c>
      <c r="N18" s="397"/>
      <c r="O18" s="398"/>
      <c r="P18" s="398"/>
      <c r="Q18" s="399"/>
      <c r="R18" s="95"/>
      <c r="S18" s="96"/>
      <c r="T18" s="97"/>
      <c r="U18" s="98"/>
      <c r="V18" s="359">
        <f>D19+H19+L19+T19</f>
        <v>0</v>
      </c>
      <c r="W18" s="404"/>
      <c r="X18" s="344">
        <f>F19+J19+R18+R19+T18+J18+L18+B18+D18+F18+H18+B19</f>
        <v>0</v>
      </c>
      <c r="Y18" s="361">
        <f>K18+M18+C18+E18+I18+G18+C19+G19+K19+S18+S19+U18</f>
        <v>0</v>
      </c>
      <c r="Z18" s="388"/>
      <c r="AA18" s="389"/>
      <c r="AB18" s="391"/>
      <c r="AD18" s="407"/>
      <c r="AE18" s="332"/>
      <c r="AF18" s="332"/>
      <c r="AG18" s="333"/>
    </row>
    <row r="19" spans="1:33" ht="15.75" thickBot="1" x14ac:dyDescent="0.3">
      <c r="A19" s="415"/>
      <c r="B19" s="76">
        <f>O7</f>
        <v>0</v>
      </c>
      <c r="C19" s="77">
        <f>N7</f>
        <v>0</v>
      </c>
      <c r="D19" s="334">
        <f>IF(AND(B18=0,B19=0),0,1)*0+IF(AND(B18&gt;C18,B19&gt;C19),1,0)*2+IF(AND(B18&lt;C18,B19&lt;C19),1,0)*IF(AND(B18=0,B19=0),0,1)+IF(D18&gt;E18,1,0)*2+IF(D18&lt;E18,1,0)*1</f>
        <v>0</v>
      </c>
      <c r="E19" s="335"/>
      <c r="F19" s="77">
        <f>O11</f>
        <v>0</v>
      </c>
      <c r="G19" s="85">
        <f>N11</f>
        <v>0</v>
      </c>
      <c r="H19" s="409">
        <f>IF(AND(F18=0,F19=0),0,1)*0+IF(AND(F18&gt;G18,F19&gt;G19),1,0)*2+IF(AND(F18&lt;G18,F19&lt;G19),1,0)*IF(AND(F18=0,F19=0),0,1)+IF(H18&gt;I18,1,0)*2+IF(H18&lt;I18,1,0)*1</f>
        <v>0</v>
      </c>
      <c r="I19" s="410"/>
      <c r="J19" s="76">
        <f>O15</f>
        <v>0</v>
      </c>
      <c r="K19" s="77">
        <f>N15</f>
        <v>0</v>
      </c>
      <c r="L19" s="409">
        <f>IF(AND(J18=0,J19=0),0,1)*0+IF(AND(J18&gt;K18,J19&gt;K19),1,0)*2+IF(AND(J18&lt;K18,J19&lt;K19),1,0)*IF(AND(J18=0,J19=0),0,1)+IF(L18&gt;M18,1,0)*2+IF(L18&lt;M18,1,0)*1</f>
        <v>0</v>
      </c>
      <c r="M19" s="410"/>
      <c r="N19" s="434"/>
      <c r="O19" s="435"/>
      <c r="P19" s="435"/>
      <c r="Q19" s="436"/>
      <c r="R19" s="99"/>
      <c r="S19" s="100"/>
      <c r="T19" s="334">
        <f>IF(AND(R18=0,R19=0),0,1)*0+IF(AND(R18&gt;S18,R19&gt;S19),1,0)*2+IF(AND(R18&lt;S18,R19&lt;S19),1,0)*IF(AND(R18=0,R19=0),0,1)+IF(T18&gt;U18,1,0)*2+IF(T18&lt;U18,1,0)*1</f>
        <v>0</v>
      </c>
      <c r="U19" s="335"/>
      <c r="V19" s="403"/>
      <c r="W19" s="412"/>
      <c r="X19" s="406"/>
      <c r="Y19" s="396"/>
      <c r="Z19" s="406"/>
      <c r="AA19" s="396"/>
      <c r="AB19" s="408"/>
      <c r="AD19" s="407"/>
      <c r="AE19" s="332"/>
      <c r="AF19" s="332"/>
      <c r="AG19" s="333"/>
    </row>
    <row r="20" spans="1:33" ht="16.5" thickTop="1" thickBot="1" x14ac:dyDescent="0.3">
      <c r="A20" s="336" t="s">
        <v>55</v>
      </c>
      <c r="B20" s="55">
        <f>S4</f>
        <v>14</v>
      </c>
      <c r="C20" s="101">
        <f>R4</f>
        <v>16</v>
      </c>
      <c r="D20" s="57">
        <f>U4</f>
        <v>11</v>
      </c>
      <c r="E20" s="86">
        <f>T4</f>
        <v>6</v>
      </c>
      <c r="F20" s="79">
        <f>S8</f>
        <v>15</v>
      </c>
      <c r="G20" s="80">
        <f>R8</f>
        <v>13</v>
      </c>
      <c r="H20" s="121">
        <f>U8</f>
        <v>8</v>
      </c>
      <c r="I20" s="56">
        <f>T8</f>
        <v>11</v>
      </c>
      <c r="J20" s="118">
        <f>S12</f>
        <v>15</v>
      </c>
      <c r="K20" s="123">
        <f>R12</f>
        <v>7</v>
      </c>
      <c r="L20" s="121">
        <f>U12</f>
        <v>0</v>
      </c>
      <c r="M20" s="54">
        <f>T12</f>
        <v>0</v>
      </c>
      <c r="N20" s="87">
        <f>S16</f>
        <v>15</v>
      </c>
      <c r="O20" s="102">
        <f>R16</f>
        <v>11</v>
      </c>
      <c r="P20" s="49">
        <f>U16</f>
        <v>0</v>
      </c>
      <c r="Q20" s="69">
        <f>T16</f>
        <v>0</v>
      </c>
      <c r="R20" s="397"/>
      <c r="S20" s="398"/>
      <c r="T20" s="398"/>
      <c r="U20" s="399"/>
      <c r="V20" s="359">
        <f>P21+L21+H21+D21</f>
        <v>7</v>
      </c>
      <c r="W20" s="404">
        <f>V20+V22</f>
        <v>7</v>
      </c>
      <c r="X20" s="344">
        <f>P20+N20+N21+L20+J20+J21+H20+F20+F21+D20+B20+B21</f>
        <v>134</v>
      </c>
      <c r="Y20" s="361">
        <f>Q20+O20+O21+M20+K20+K21+I20+G20+G21+E20+C20+C21</f>
        <v>111</v>
      </c>
      <c r="Z20" s="388">
        <f>X20+X22</f>
        <v>134</v>
      </c>
      <c r="AA20" s="389">
        <f>Y20+Y22</f>
        <v>111</v>
      </c>
      <c r="AB20" s="390" t="s">
        <v>218</v>
      </c>
      <c r="AD20" s="393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7</v>
      </c>
      <c r="AE20" s="332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3</v>
      </c>
      <c r="AF20" s="332">
        <f t="shared" ref="AF20" si="6">AD20/AE20</f>
        <v>2.3333333333333335</v>
      </c>
      <c r="AG20" s="333">
        <f t="shared" ref="AG20" si="7">Z20/AA20</f>
        <v>1.2072072072072073</v>
      </c>
    </row>
    <row r="21" spans="1:33" ht="15.75" thickBot="1" x14ac:dyDescent="0.3">
      <c r="A21" s="352"/>
      <c r="B21" s="62">
        <f>S5</f>
        <v>16</v>
      </c>
      <c r="C21" s="63">
        <f>R5</f>
        <v>14</v>
      </c>
      <c r="D21" s="334">
        <f>IF(AND(B20=0,B21=0),0,1)*0+IF(AND(B20&gt;C20,B21&gt;C21),1,0)*2+IF(AND(B20&lt;C20,B21&lt;C21),1,0)*IF(AND(B20=0,B21=0),0,1)+IF(D20&gt;E20,1,0)*2+IF(D20&lt;E20,1,0)*1</f>
        <v>2</v>
      </c>
      <c r="E21" s="335"/>
      <c r="F21" s="63">
        <f>S9</f>
        <v>10</v>
      </c>
      <c r="G21" s="65">
        <f>R9</f>
        <v>15</v>
      </c>
      <c r="H21" s="334">
        <f>IF(AND(F20=0,F21=0),0,1)*0+IF(AND(F20&gt;G20,F21&gt;G21),1,0)*2+IF(AND(F20&lt;G20,F21&lt;G21),1,0)*IF(AND(F20=0,F21=0),0,1)+IF(H20&gt;I20,1,0)*2+IF(H20&lt;I20,1,0)*1</f>
        <v>1</v>
      </c>
      <c r="I21" s="335"/>
      <c r="J21" s="62">
        <f>S13</f>
        <v>15</v>
      </c>
      <c r="K21" s="63">
        <f>R13</f>
        <v>7</v>
      </c>
      <c r="L21" s="334">
        <f>IF(AND(J20=0,J21=0),0,1)*0+IF(AND(J20&gt;K20,J21&gt;K21),1,0)*2+IF(AND(J20&lt;K20,J21&lt;K21),1,0)*IF(AND(J20=0,J21=0),0,1)+IF(L20&gt;M20,1,0)*2+IF(L20&lt;M20,1,0)*1</f>
        <v>2</v>
      </c>
      <c r="M21" s="335"/>
      <c r="N21" s="91">
        <f>S17</f>
        <v>15</v>
      </c>
      <c r="O21" s="92">
        <f>R17</f>
        <v>11</v>
      </c>
      <c r="P21" s="334">
        <f>IF(AND(N20=0,N21=0),0,1)*0+IF(AND(N20&gt;O20,N21&gt;O21),1,0)*2+IF(AND(N20&lt;O20,N21&lt;O21),1,0)*IF(AND(N20=0,N21=0),0,1)+IF(P20&gt;Q20,1,0)*2+IF(P20&lt;Q20,1,0)*1</f>
        <v>2</v>
      </c>
      <c r="Q21" s="335"/>
      <c r="R21" s="397"/>
      <c r="S21" s="398"/>
      <c r="T21" s="398"/>
      <c r="U21" s="399"/>
      <c r="V21" s="403"/>
      <c r="W21" s="404"/>
      <c r="X21" s="406"/>
      <c r="Y21" s="396"/>
      <c r="Z21" s="388"/>
      <c r="AA21" s="389"/>
      <c r="AB21" s="391"/>
      <c r="AD21" s="393"/>
      <c r="AE21" s="332"/>
      <c r="AF21" s="332"/>
      <c r="AG21" s="333"/>
    </row>
    <row r="22" spans="1:33" ht="15.75" thickBot="1" x14ac:dyDescent="0.3">
      <c r="A22" s="352"/>
      <c r="B22" s="70">
        <f>S6</f>
        <v>0</v>
      </c>
      <c r="C22" s="71">
        <f>R6</f>
        <v>0</v>
      </c>
      <c r="D22" s="84">
        <f>U6</f>
        <v>0</v>
      </c>
      <c r="E22" s="54">
        <f>T6</f>
        <v>0</v>
      </c>
      <c r="F22" s="58">
        <f>S10</f>
        <v>0</v>
      </c>
      <c r="G22" s="83">
        <f>R10</f>
        <v>0</v>
      </c>
      <c r="H22" s="84">
        <f>U10</f>
        <v>0</v>
      </c>
      <c r="I22" s="56">
        <f>T10</f>
        <v>0</v>
      </c>
      <c r="J22" s="70">
        <f>S14</f>
        <v>0</v>
      </c>
      <c r="K22" s="103">
        <f>R14</f>
        <v>0</v>
      </c>
      <c r="L22" s="84">
        <f>U14</f>
        <v>0</v>
      </c>
      <c r="M22" s="54">
        <f>T14</f>
        <v>0</v>
      </c>
      <c r="N22" s="95">
        <f>S18</f>
        <v>0</v>
      </c>
      <c r="O22" s="104">
        <f>R18</f>
        <v>0</v>
      </c>
      <c r="P22" s="68">
        <f>U18</f>
        <v>0</v>
      </c>
      <c r="Q22" s="69">
        <f>T18</f>
        <v>0</v>
      </c>
      <c r="R22" s="397"/>
      <c r="S22" s="398"/>
      <c r="T22" s="398"/>
      <c r="U22" s="399"/>
      <c r="V22" s="395">
        <f>P23+L23+H23+D23</f>
        <v>0</v>
      </c>
      <c r="W22" s="404"/>
      <c r="X22" s="388">
        <f>P22+N22+N23+L22+J22+J23+H22+F22+F23+D22+B22+B23</f>
        <v>0</v>
      </c>
      <c r="Y22" s="389">
        <f>Q22+O22+O23+M22+K22+K23+I22+G22+G23+E22+C22+C23</f>
        <v>0</v>
      </c>
      <c r="Z22" s="388"/>
      <c r="AA22" s="389"/>
      <c r="AB22" s="391"/>
      <c r="AD22" s="393"/>
      <c r="AE22" s="332"/>
      <c r="AF22" s="332"/>
      <c r="AG22" s="333"/>
    </row>
    <row r="23" spans="1:33" ht="15.75" thickBot="1" x14ac:dyDescent="0.3">
      <c r="A23" s="337"/>
      <c r="B23" s="105">
        <f>S7</f>
        <v>0</v>
      </c>
      <c r="C23" s="106">
        <f>R7</f>
        <v>0</v>
      </c>
      <c r="D23" s="350">
        <f>IF(AND(B22=0,B23=0),0,1)*0+IF(AND(B22&gt;C22,B23&gt;C23),1,0)*2+IF(AND(B22&lt;C22,B23&lt;C23),1,0)*IF(AND(B22=0,B23=0),0,1)+IF(D22&gt;E22,1,0)*2+IF(D22&lt;E22,1,0)*1</f>
        <v>0</v>
      </c>
      <c r="E23" s="351"/>
      <c r="F23" s="106">
        <f>S11</f>
        <v>0</v>
      </c>
      <c r="G23" s="107">
        <f>R11</f>
        <v>0</v>
      </c>
      <c r="H23" s="350">
        <f>IF(AND(F22=0,F23=0),0,1)*0+IF(AND(F22&gt;G22,F23&gt;G23),1,0)*2+IF(AND(F22&lt;G22,F23&lt;G23),1,0)*IF(AND(F22=0,F23=0),0,1)+IF(H22&gt;I22,1,0)*2+IF(H22&lt;I22,1,0)*1</f>
        <v>0</v>
      </c>
      <c r="I23" s="351"/>
      <c r="J23" s="105">
        <f>S15</f>
        <v>0</v>
      </c>
      <c r="K23" s="106">
        <f>R15</f>
        <v>0</v>
      </c>
      <c r="L23" s="350">
        <f>IF(AND(J22=0,J23=0),0,1)*0+IF(AND(J22&gt;K22,J23&gt;K23),1,0)*2+IF(AND(J22&lt;K22,J23&lt;K23),1,0)*IF(AND(J22=0,J23=0),0,1)+IF(L22&gt;M22,1,0)*2+IF(L22&lt;M22,1,0)*1</f>
        <v>0</v>
      </c>
      <c r="M23" s="351"/>
      <c r="N23" s="108">
        <f>S19</f>
        <v>0</v>
      </c>
      <c r="O23" s="109">
        <f>R19</f>
        <v>0</v>
      </c>
      <c r="P23" s="350">
        <f>IF(AND(N22=0,N23=0),0,1)*0+IF(AND(N22&gt;O22,N23&gt;O23),1,0)*2+IF(AND(N22&lt;O22,N23&lt;O23),1,0)*IF(AND(N22=0,N23=0),0,1)+IF(P22&gt;Q22,1,0)*2+IF(P22&lt;Q22,1,0)*1</f>
        <v>0</v>
      </c>
      <c r="Q23" s="351"/>
      <c r="R23" s="400"/>
      <c r="S23" s="401"/>
      <c r="T23" s="401"/>
      <c r="U23" s="402"/>
      <c r="V23" s="378"/>
      <c r="W23" s="405"/>
      <c r="X23" s="345"/>
      <c r="Y23" s="379"/>
      <c r="Z23" s="345"/>
      <c r="AA23" s="379"/>
      <c r="AB23" s="392"/>
      <c r="AD23" s="394"/>
      <c r="AE23" s="348"/>
      <c r="AF23" s="348"/>
      <c r="AG23" s="349"/>
    </row>
    <row r="24" spans="1:33" ht="15.75" thickTop="1" x14ac:dyDescent="0.25"/>
    <row r="26" spans="1:33" x14ac:dyDescent="0.25">
      <c r="A26" t="s">
        <v>10</v>
      </c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D12:AD15"/>
    <mergeCell ref="A12:A15"/>
    <mergeCell ref="AG12:AG15"/>
    <mergeCell ref="D13:E13"/>
    <mergeCell ref="H13:I13"/>
    <mergeCell ref="P13:Q13"/>
    <mergeCell ref="T13:U13"/>
    <mergeCell ref="V14:V15"/>
    <mergeCell ref="X14:X15"/>
    <mergeCell ref="W12:W15"/>
    <mergeCell ref="X12:X13"/>
    <mergeCell ref="Y12:Y13"/>
    <mergeCell ref="Z12:Z15"/>
    <mergeCell ref="AA12:AA15"/>
    <mergeCell ref="AB12:AB15"/>
    <mergeCell ref="Y14:Y15"/>
    <mergeCell ref="J12:M15"/>
    <mergeCell ref="V12:V13"/>
    <mergeCell ref="D15:E15"/>
    <mergeCell ref="H15:I15"/>
    <mergeCell ref="P15:Q15"/>
    <mergeCell ref="T15:U15"/>
    <mergeCell ref="AE12:AE15"/>
    <mergeCell ref="AF12:AF15"/>
    <mergeCell ref="A8:A11"/>
    <mergeCell ref="F8:I11"/>
    <mergeCell ref="V8:V9"/>
    <mergeCell ref="W8:W11"/>
    <mergeCell ref="X8:X9"/>
    <mergeCell ref="AF8:AF11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Y8:Y9"/>
    <mergeCell ref="Z8:Z11"/>
    <mergeCell ref="AA8:AA11"/>
    <mergeCell ref="AB8:AB11"/>
    <mergeCell ref="AD8:AD11"/>
    <mergeCell ref="AE8:AE11"/>
    <mergeCell ref="L11:M11"/>
    <mergeCell ref="P11:Q11"/>
    <mergeCell ref="T11:U11"/>
    <mergeCell ref="AB4:AB7"/>
    <mergeCell ref="AD4:AD7"/>
    <mergeCell ref="AE4:AE7"/>
    <mergeCell ref="AF4:AF7"/>
    <mergeCell ref="AG4:AG7"/>
    <mergeCell ref="H5:I5"/>
    <mergeCell ref="L5:M5"/>
    <mergeCell ref="P5:Q5"/>
    <mergeCell ref="T5:U5"/>
    <mergeCell ref="V6:V7"/>
    <mergeCell ref="Y6:Y7"/>
    <mergeCell ref="H7:I7"/>
    <mergeCell ref="L7:M7"/>
    <mergeCell ref="P7:Q7"/>
    <mergeCell ref="T7:U7"/>
    <mergeCell ref="A4:A7"/>
    <mergeCell ref="B4:E7"/>
    <mergeCell ref="V4:V5"/>
    <mergeCell ref="W4:W7"/>
    <mergeCell ref="X4:X5"/>
    <mergeCell ref="Y4:Y5"/>
    <mergeCell ref="Z4:Z7"/>
    <mergeCell ref="AA4:AA7"/>
    <mergeCell ref="X6:X7"/>
    <mergeCell ref="A1:X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Zeros="0" workbookViewId="0">
      <selection activeCell="A6" sqref="A6:A7"/>
    </sheetView>
  </sheetViews>
  <sheetFormatPr defaultRowHeight="15" x14ac:dyDescent="0.25"/>
  <cols>
    <col min="1" max="1" width="23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28515625" customWidth="1"/>
    <col min="15" max="15" width="3.7109375" customWidth="1"/>
    <col min="16" max="16" width="4.5703125" customWidth="1"/>
    <col min="17" max="17" width="3.5703125" customWidth="1"/>
    <col min="18" max="18" width="7" customWidth="1"/>
    <col min="19" max="19" width="5" customWidth="1"/>
    <col min="20" max="20" width="6" customWidth="1"/>
    <col min="21" max="21" width="7.7109375" customWidth="1"/>
    <col min="22" max="22" width="11.85546875" customWidth="1"/>
    <col min="23" max="23" width="9.7109375" customWidth="1"/>
    <col min="24" max="24" width="9.85546875" customWidth="1"/>
    <col min="25" max="25" width="9.7109375" customWidth="1"/>
    <col min="26" max="26" width="9.5703125" customWidth="1"/>
    <col min="27" max="27" width="10" customWidth="1"/>
    <col min="28" max="28" width="9.28515625" customWidth="1"/>
  </cols>
  <sheetData>
    <row r="1" spans="1:26" ht="33.75" customHeight="1" x14ac:dyDescent="0.25">
      <c r="A1" s="372" t="s">
        <v>17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</row>
    <row r="2" spans="1:26" ht="15.75" thickBot="1" x14ac:dyDescent="0.3"/>
    <row r="3" spans="1:26" ht="45" customHeight="1" thickTop="1" thickBot="1" x14ac:dyDescent="0.3">
      <c r="A3" s="1" t="s">
        <v>0</v>
      </c>
      <c r="B3" s="373">
        <v>1</v>
      </c>
      <c r="C3" s="374"/>
      <c r="D3" s="374"/>
      <c r="E3" s="375"/>
      <c r="F3" s="373">
        <v>2</v>
      </c>
      <c r="G3" s="374"/>
      <c r="H3" s="374"/>
      <c r="I3" s="375"/>
      <c r="J3" s="373">
        <v>3</v>
      </c>
      <c r="K3" s="374"/>
      <c r="L3" s="374"/>
      <c r="M3" s="375"/>
      <c r="N3" s="373">
        <v>4</v>
      </c>
      <c r="O3" s="374"/>
      <c r="P3" s="374"/>
      <c r="Q3" s="375"/>
      <c r="R3" s="125" t="s">
        <v>12</v>
      </c>
      <c r="S3" s="376" t="s">
        <v>13</v>
      </c>
      <c r="T3" s="377"/>
      <c r="U3" s="2" t="s">
        <v>4</v>
      </c>
      <c r="W3" s="43" t="s">
        <v>6</v>
      </c>
      <c r="X3" s="44" t="s">
        <v>7</v>
      </c>
      <c r="Y3" s="44" t="s">
        <v>8</v>
      </c>
      <c r="Z3" s="45" t="s">
        <v>9</v>
      </c>
    </row>
    <row r="4" spans="1:26" ht="16.5" customHeight="1" thickTop="1" thickBot="1" x14ac:dyDescent="0.3">
      <c r="A4" s="336" t="s">
        <v>189</v>
      </c>
      <c r="B4" s="365"/>
      <c r="C4" s="366"/>
      <c r="D4" s="366"/>
      <c r="E4" s="367"/>
      <c r="F4" s="29">
        <v>15</v>
      </c>
      <c r="G4" s="30">
        <v>5</v>
      </c>
      <c r="H4" s="31"/>
      <c r="I4" s="40"/>
      <c r="J4" s="29">
        <v>9</v>
      </c>
      <c r="K4" s="32">
        <v>15</v>
      </c>
      <c r="L4" s="31"/>
      <c r="M4" s="41"/>
      <c r="N4" s="29">
        <v>15</v>
      </c>
      <c r="O4" s="32">
        <v>12</v>
      </c>
      <c r="P4" s="31"/>
      <c r="Q4" s="41"/>
      <c r="R4" s="359">
        <f>P5+L5+H5</f>
        <v>5</v>
      </c>
      <c r="S4" s="344">
        <f>J4+J5+L4+N4+N5+P4+H4+F4+F5</f>
        <v>83</v>
      </c>
      <c r="T4" s="361">
        <f>K5+K4+M4+O5+O4+Q4+I4+G4+G5</f>
        <v>72</v>
      </c>
      <c r="U4" s="363" t="s">
        <v>218</v>
      </c>
      <c r="W4" s="346">
        <f>IF(F4&gt;G4,1,0)+IF(F5&gt;G5,1,0)+IF(H4&gt;I4,1,0)+IF(J4&gt;K4,1,0)+IF(J5&gt;K5,1,0)+IF(L4&gt;M4,1,0)+IF(N4&gt;O4,1,0)+IF(N5&gt;O5,1,0)+IF(P4&gt;Q4,1,0)</f>
        <v>4</v>
      </c>
      <c r="X4" s="332">
        <f>IF(F4&lt;G4,1,0)+IF(F5&lt;G5,1,0)+IF(H4&lt;I4,1,0)+IF(J4&lt;K4,1,0)+IF(J5&lt;K5,1,0)+IF(L4&lt;M4,1,0)+IF(N4&lt;O4,1,0)+IF(N5&lt;O5,1,0)+IF(P4&lt;Q4,1,0)</f>
        <v>2</v>
      </c>
      <c r="Y4" s="332">
        <f>W4/X4</f>
        <v>2</v>
      </c>
      <c r="Z4" s="333">
        <f>S4/T4</f>
        <v>1.1527777777777777</v>
      </c>
    </row>
    <row r="5" spans="1:26" ht="15.75" customHeight="1" thickBot="1" x14ac:dyDescent="0.3">
      <c r="A5" s="352"/>
      <c r="B5" s="368"/>
      <c r="C5" s="369"/>
      <c r="D5" s="369"/>
      <c r="E5" s="370"/>
      <c r="F5" s="33">
        <v>15</v>
      </c>
      <c r="G5" s="34">
        <v>12</v>
      </c>
      <c r="H5" s="385">
        <f>IF(AND(F4=0,F5=0),0,1)*0+IF(AND(F4&gt;G4,F5&gt;G5),1,0)*2+IF(AND(F4&lt;G4,F5&lt;G5),1,0)*IF(AND(F4=0,F5=0),0,1)+IF(H4&gt;I4,1,0)*2+IF(H4&lt;I4,1,0)*1</f>
        <v>2</v>
      </c>
      <c r="I5" s="386"/>
      <c r="J5" s="33">
        <v>14</v>
      </c>
      <c r="K5" s="34">
        <v>16</v>
      </c>
      <c r="L5" s="385">
        <f>IF(AND(J4=0,J5=0),0,1)*0+IF(AND(J4&gt;K4,J5&gt;K5),1,0)*2+IF(AND(J4&lt;K4,J5&lt;K5),1,0)*IF(AND(J4=0,J5=0),0,1)+IF(L4&gt;M4,1,0)*2+IF(L4&lt;M4,1,0)*1</f>
        <v>1</v>
      </c>
      <c r="M5" s="386"/>
      <c r="N5" s="33">
        <v>15</v>
      </c>
      <c r="O5" s="34">
        <v>12</v>
      </c>
      <c r="P5" s="385">
        <f>IF(AND(N4=0,N5=0),0,1)*0+IF(AND(N4&gt;O4,N5&gt;O5),1,0)*2+IF(AND(N4&lt;O4,N5&lt;O5),1,0)*IF(AND(N4=0,N5=0),0,1)+IF(P4&gt;Q4,1,0)*2+IF(P4&lt;Q4,1,0)*1</f>
        <v>2</v>
      </c>
      <c r="Q5" s="386"/>
      <c r="R5" s="360"/>
      <c r="S5" s="356"/>
      <c r="T5" s="362"/>
      <c r="U5" s="364"/>
      <c r="W5" s="357"/>
      <c r="X5" s="332"/>
      <c r="Y5" s="332"/>
      <c r="Z5" s="333"/>
    </row>
    <row r="6" spans="1:26" ht="16.5" customHeight="1" thickTop="1" thickBot="1" x14ac:dyDescent="0.3">
      <c r="A6" s="336" t="s">
        <v>158</v>
      </c>
      <c r="B6" s="3">
        <f>G4</f>
        <v>5</v>
      </c>
      <c r="C6" s="4">
        <f>F4</f>
        <v>15</v>
      </c>
      <c r="D6" s="5">
        <f>I4</f>
        <v>0</v>
      </c>
      <c r="E6" s="6">
        <f>H4</f>
        <v>0</v>
      </c>
      <c r="F6" s="338"/>
      <c r="G6" s="339"/>
      <c r="H6" s="339"/>
      <c r="I6" s="340"/>
      <c r="J6" s="7">
        <v>7</v>
      </c>
      <c r="K6" s="8">
        <v>15</v>
      </c>
      <c r="L6" s="9"/>
      <c r="M6" s="127"/>
      <c r="N6" s="10">
        <v>15</v>
      </c>
      <c r="O6" s="8">
        <v>10</v>
      </c>
      <c r="P6" s="128">
        <v>5</v>
      </c>
      <c r="Q6" s="127">
        <v>11</v>
      </c>
      <c r="R6" s="359">
        <f>P7+L7+D7</f>
        <v>3</v>
      </c>
      <c r="S6" s="344">
        <f>J6+J7+L6+N6+N7+P6+D6+B6+B7</f>
        <v>56</v>
      </c>
      <c r="T6" s="361">
        <f>K7+K6+M6+O7+O6+Q6+E6+C6+C7</f>
        <v>96</v>
      </c>
      <c r="U6" s="363" t="s">
        <v>220</v>
      </c>
      <c r="W6" s="346">
        <f>IF(B6&gt;C6,1,0)+IF(B7&gt;C7,1,0)+IF(D6&gt;E6,1,0)+IF(J6&gt;K6,1,0)+IF(J7&gt;K7,1,0)+IF(L6&gt;M6,1,0)+IF(N6&gt;O6,1,0)+IF(N7&gt;O7,1,0)+IF(P6&gt;Q6,1,0)</f>
        <v>1</v>
      </c>
      <c r="X6" s="332">
        <f>IF(B6&lt;C6,1,0)+IF(B7&lt;C7,1,0)+IF(D6&lt;E6,1,0)+IF(J6&lt;K6,1,0)+IF(J7&lt;K7,1,0)+IF(L6&lt;M6,1,0)+IF(N6&lt;O6,1,0)+IF(N7&lt;O7,1,0)+IF(P6&lt;Q6,1,0)</f>
        <v>6</v>
      </c>
      <c r="Y6" s="332">
        <f t="shared" ref="Y6" si="0">W6/X6</f>
        <v>0.16666666666666666</v>
      </c>
      <c r="Z6" s="333">
        <f t="shared" ref="Z6" si="1">S6/T6</f>
        <v>0.58333333333333337</v>
      </c>
    </row>
    <row r="7" spans="1:26" ht="15.75" customHeight="1" thickBot="1" x14ac:dyDescent="0.3">
      <c r="A7" s="352"/>
      <c r="B7" s="11">
        <f>G5</f>
        <v>12</v>
      </c>
      <c r="C7" s="12">
        <f>F5</f>
        <v>15</v>
      </c>
      <c r="D7" s="334">
        <f>IF(AND(B6=0,B7=0),0,1)*0+IF(AND(B6&gt;C6,B7&gt;C7),1,0)*2+IF(AND(B6&lt;C6,B7&lt;C7),1,0)*IF(AND(B6=0,B7=0),0,1)+IF(D6&gt;E6,1,0)*2+IF(D6&lt;E6,1,0)*1</f>
        <v>1</v>
      </c>
      <c r="E7" s="335"/>
      <c r="F7" s="387"/>
      <c r="G7" s="354"/>
      <c r="H7" s="354"/>
      <c r="I7" s="355"/>
      <c r="J7" s="13">
        <v>4</v>
      </c>
      <c r="K7" s="14">
        <v>15</v>
      </c>
      <c r="L7" s="385">
        <f>IF(AND(J6=0,J7=0),0,1)*0+IF(AND(J6&gt;K6,J7&gt;K7),1,0)*2+IF(AND(J6&lt;K6,J7&lt;K7),1,0)*IF(AND(J6=0,J7=0),0,1)+IF(L6&gt;M6,1,0)*2+IF(L6&lt;M6,1,0)*1</f>
        <v>1</v>
      </c>
      <c r="M7" s="386"/>
      <c r="N7" s="13">
        <v>8</v>
      </c>
      <c r="O7" s="14">
        <v>15</v>
      </c>
      <c r="P7" s="385">
        <f>IF(AND(N6=0,N7=0),0,1)*0+IF(AND(N6&gt;O6,N7&gt;O7),1,0)*2+IF(AND(N6&lt;O6,N7&lt;O7),1,0)*IF(AND(N6=0,N7=0),0,1)+IF(P6&gt;Q6,1,0)*2+IF(P6&lt;Q6,1,0)*1</f>
        <v>1</v>
      </c>
      <c r="Q7" s="386"/>
      <c r="R7" s="360"/>
      <c r="S7" s="356"/>
      <c r="T7" s="362"/>
      <c r="U7" s="364"/>
      <c r="W7" s="357"/>
      <c r="X7" s="332"/>
      <c r="Y7" s="332"/>
      <c r="Z7" s="333"/>
    </row>
    <row r="8" spans="1:26" ht="16.5" customHeight="1" thickTop="1" thickBot="1" x14ac:dyDescent="0.3">
      <c r="A8" s="336" t="s">
        <v>190</v>
      </c>
      <c r="B8" s="7">
        <f>K4</f>
        <v>15</v>
      </c>
      <c r="C8" s="15">
        <f>J4</f>
        <v>9</v>
      </c>
      <c r="D8" s="16">
        <f>M4</f>
        <v>0</v>
      </c>
      <c r="E8" s="129">
        <f>L4</f>
        <v>0</v>
      </c>
      <c r="F8" s="17">
        <f>K6</f>
        <v>15</v>
      </c>
      <c r="G8" s="18">
        <f>J6</f>
        <v>7</v>
      </c>
      <c r="H8" s="19">
        <f>M6</f>
        <v>0</v>
      </c>
      <c r="I8" s="130">
        <f>L6</f>
        <v>0</v>
      </c>
      <c r="J8" s="338"/>
      <c r="K8" s="339"/>
      <c r="L8" s="339"/>
      <c r="M8" s="340"/>
      <c r="N8" s="10">
        <v>15</v>
      </c>
      <c r="O8" s="8">
        <v>4</v>
      </c>
      <c r="P8" s="9"/>
      <c r="Q8" s="127"/>
      <c r="R8" s="359">
        <f>P9+H9+D9</f>
        <v>6</v>
      </c>
      <c r="S8" s="344">
        <f>H8+F8+F9+D8+B8+B9+N8+N9+P8</f>
        <v>91</v>
      </c>
      <c r="T8" s="361">
        <f>I8+G8+G9+E8+C8+C9+O9+O8+Q8</f>
        <v>45</v>
      </c>
      <c r="U8" s="363" t="s">
        <v>217</v>
      </c>
      <c r="W8" s="346">
        <f>IF(B8&gt;C8,1,0)+IF(B9&gt;C9,1,0)+IF(D8&gt;E8,1,0)+IF(F8&gt;G8,1,0)+IF(F9&gt;G9,1,0)+IF(H8&gt;I8,1,0)+IF(N8&gt;O8,1,0)+IF(N9&gt;O9,1,0)+IF(P8&gt;Q8,1,0)</f>
        <v>6</v>
      </c>
      <c r="X8" s="332">
        <f>IF(B8&lt;C8,1,0)+IF(B9&lt;C9,1,0)+IF(D8&lt;E8,1,0)+IF(F8&lt;G8,1,0)+IF(F9&lt;G9,1,0)+IF(H8&lt;I8,1,0)+IF(N8&lt;O8,1,0)+IF(N9&lt;O9,1,0)+IF(P8&lt;Q8,1,0)</f>
        <v>0</v>
      </c>
      <c r="Y8" s="332" t="e">
        <f t="shared" ref="Y8" si="2">W8/X8</f>
        <v>#DIV/0!</v>
      </c>
      <c r="Z8" s="333">
        <f t="shared" ref="Z8" si="3">S8/T8</f>
        <v>2.0222222222222221</v>
      </c>
    </row>
    <row r="9" spans="1:26" ht="15.75" customHeight="1" thickBot="1" x14ac:dyDescent="0.3">
      <c r="A9" s="352"/>
      <c r="B9" s="20">
        <f>K5</f>
        <v>16</v>
      </c>
      <c r="C9" s="21">
        <f>J5</f>
        <v>14</v>
      </c>
      <c r="D9" s="334">
        <f>IF(AND(B8=0,B9=0),0,1)*0+IF(AND(B8&gt;C8,B9&gt;C9),1,0)*2+IF(AND(B8&lt;C8,B9&lt;C9),1,0)*IF(AND(B8=0,B9=0),0,1)+IF(D8&gt;E8,1,0)*2+IF(D8&lt;E8,1,0)*1</f>
        <v>2</v>
      </c>
      <c r="E9" s="335"/>
      <c r="F9" s="22">
        <f>K7</f>
        <v>15</v>
      </c>
      <c r="G9" s="23">
        <f>J7</f>
        <v>4</v>
      </c>
      <c r="H9" s="385">
        <f>IF(AND(F8=0,F9=0),0,1)*0+IF(AND(F8&gt;G8,F9&gt;G9),1,0)*2+IF(AND(F8&lt;G8,F9&lt;G9),1,0)*IF(AND(F8=0,F9=0),0,1)+IF(H8&gt;I8,1,0)*2+IF(H8&lt;I8,1,0)*1</f>
        <v>2</v>
      </c>
      <c r="I9" s="386"/>
      <c r="J9" s="387"/>
      <c r="K9" s="354"/>
      <c r="L9" s="354"/>
      <c r="M9" s="355"/>
      <c r="N9" s="13">
        <v>15</v>
      </c>
      <c r="O9" s="14">
        <v>7</v>
      </c>
      <c r="P9" s="385">
        <f>IF(AND(N8=0,N9=0),0,1)*0+IF(AND(N8&gt;O8,N9&gt;O9),1,0)*2+IF(AND(N8&lt;O8,N9&lt;O9),1,0)*IF(AND(N8=0,N9=0),0,1)+IF(P8&gt;Q8,1,0)*2+IF(P8&lt;Q8,1,0)*1</f>
        <v>2</v>
      </c>
      <c r="Q9" s="386"/>
      <c r="R9" s="360"/>
      <c r="S9" s="356"/>
      <c r="T9" s="362"/>
      <c r="U9" s="364"/>
      <c r="W9" s="357"/>
      <c r="X9" s="332"/>
      <c r="Y9" s="332"/>
      <c r="Z9" s="333"/>
    </row>
    <row r="10" spans="1:26" ht="16.5" customHeight="1" thickTop="1" thickBot="1" x14ac:dyDescent="0.3">
      <c r="A10" s="336" t="s">
        <v>191</v>
      </c>
      <c r="B10" s="7">
        <f>O4</f>
        <v>12</v>
      </c>
      <c r="C10" s="15">
        <f>N4</f>
        <v>15</v>
      </c>
      <c r="D10" s="16">
        <f>Q4</f>
        <v>0</v>
      </c>
      <c r="E10" s="129">
        <f>P4</f>
        <v>0</v>
      </c>
      <c r="F10" s="17">
        <f>O6</f>
        <v>10</v>
      </c>
      <c r="G10" s="18">
        <f>N6</f>
        <v>15</v>
      </c>
      <c r="H10" s="19">
        <f>Q6</f>
        <v>11</v>
      </c>
      <c r="I10" s="130">
        <f>P6</f>
        <v>5</v>
      </c>
      <c r="J10" s="10">
        <f>O8</f>
        <v>4</v>
      </c>
      <c r="K10" s="8">
        <f>N8</f>
        <v>15</v>
      </c>
      <c r="L10" s="9">
        <f>Q8</f>
        <v>0</v>
      </c>
      <c r="M10" s="127">
        <f>P8</f>
        <v>0</v>
      </c>
      <c r="N10" s="338"/>
      <c r="O10" s="339"/>
      <c r="P10" s="339"/>
      <c r="Q10" s="340"/>
      <c r="R10" s="359">
        <f>H11+D11+L11</f>
        <v>4</v>
      </c>
      <c r="S10" s="344">
        <f>J10+J11+L10+B10+B11+D10+F10+F11+H10</f>
        <v>71</v>
      </c>
      <c r="T10" s="361">
        <f>K11+K10+M10+C11+C10+E10+I10+G10+G11</f>
        <v>88</v>
      </c>
      <c r="U10" s="363" t="s">
        <v>219</v>
      </c>
      <c r="W10" s="346">
        <f>IF(B10&gt;C10,1,0)+IF(B11&gt;C11,1,0)+IF(D10&gt;E10,1,0)+IF(F10&gt;G10,1,0)+IF(F11&gt;G11,1,0)+IF(H10&gt;I10,1,0)+IF(J10&gt;K10,1,0)+IF(J11&gt;K11,1,0)+IF(L10&gt;M10,1,0)</f>
        <v>2</v>
      </c>
      <c r="X10" s="332">
        <f>IF(B10&lt;C10,1,0)+IF(B11&lt;C11,1,0)+IF(D10&lt;E10,1,0)+IF(F10&lt;G10,1,0)+IF(F11&lt;G11,1,0)+IF(H10&lt;I10,1,0)+IF(J10&lt;K10,1,0)+IF(J11&lt;K11,1,0)+IF(L10&lt;M10,1,0)</f>
        <v>5</v>
      </c>
      <c r="Y10" s="332">
        <f t="shared" ref="Y10" si="4">W10/X10</f>
        <v>0.4</v>
      </c>
      <c r="Z10" s="333">
        <f t="shared" ref="Z10" si="5">S10/T10</f>
        <v>0.80681818181818177</v>
      </c>
    </row>
    <row r="11" spans="1:26" ht="15.75" customHeight="1" thickBot="1" x14ac:dyDescent="0.3">
      <c r="A11" s="337"/>
      <c r="B11" s="24">
        <f>O5</f>
        <v>12</v>
      </c>
      <c r="C11" s="25">
        <f>N5</f>
        <v>15</v>
      </c>
      <c r="D11" s="350">
        <f>IF(AND(B10=0,B11=0),0,1)*0+IF(AND(B10&gt;C10,B11&gt;C11),1,0)*2+IF(AND(B10&lt;C10,B11&lt;C11),1,0)*IF(AND(B10=0,B11=0),0,1)+IF(D10&gt;E10,1,0)*2+IF(D10&lt;E10,1,0)*1</f>
        <v>1</v>
      </c>
      <c r="E11" s="351"/>
      <c r="F11" s="26">
        <f>O7</f>
        <v>15</v>
      </c>
      <c r="G11" s="27">
        <f>N7</f>
        <v>8</v>
      </c>
      <c r="H11" s="350">
        <f>IF(AND(F10=0,F11=0),0,1)*0+IF(AND(F10&gt;G10,F11&gt;G11),1,0)*2+IF(AND(F10&lt;G10,F11&lt;G11),1,0)*IF(AND(F10=0,F11=0),0,1)+IF(H10&gt;I10,1,0)*2+IF(H10&lt;I10,1,0)*1</f>
        <v>2</v>
      </c>
      <c r="I11" s="351"/>
      <c r="J11" s="28">
        <f>O9</f>
        <v>7</v>
      </c>
      <c r="K11" s="26">
        <f>N9</f>
        <v>15</v>
      </c>
      <c r="L11" s="350">
        <f>IF(AND(J10=0,J11=0),0,1)*0+IF(AND(J10&gt;K10,J11&gt;K11),1,0)*2+IF(AND(J10&lt;K10,J11&lt;K11),1,0)*IF(AND(J10=0,J11=0),0,1)+IF(L10&gt;M10,1,0)*2+IF(L10&lt;M10,1,0)*1</f>
        <v>1</v>
      </c>
      <c r="M11" s="351"/>
      <c r="N11" s="341"/>
      <c r="O11" s="342"/>
      <c r="P11" s="342"/>
      <c r="Q11" s="343"/>
      <c r="R11" s="378"/>
      <c r="S11" s="345"/>
      <c r="T11" s="379"/>
      <c r="U11" s="380"/>
      <c r="W11" s="347"/>
      <c r="X11" s="348"/>
      <c r="Y11" s="348"/>
      <c r="Z11" s="349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5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8">
    <mergeCell ref="X8:X9"/>
    <mergeCell ref="A8:A9"/>
    <mergeCell ref="J8:M9"/>
    <mergeCell ref="S8:S9"/>
    <mergeCell ref="W8:W9"/>
    <mergeCell ref="R10:R11"/>
    <mergeCell ref="T10:T11"/>
    <mergeCell ref="U10:U11"/>
    <mergeCell ref="D9:E9"/>
    <mergeCell ref="R8:R9"/>
    <mergeCell ref="A1:X1"/>
    <mergeCell ref="B3:E3"/>
    <mergeCell ref="F3:I3"/>
    <mergeCell ref="J3:M3"/>
    <mergeCell ref="N3:Q3"/>
    <mergeCell ref="S3:T3"/>
    <mergeCell ref="A4:A5"/>
    <mergeCell ref="B4:E5"/>
    <mergeCell ref="S4:S5"/>
    <mergeCell ref="W4:W5"/>
    <mergeCell ref="T4:T5"/>
    <mergeCell ref="H5:I5"/>
    <mergeCell ref="L5:M5"/>
    <mergeCell ref="P5:Q5"/>
    <mergeCell ref="R4:R5"/>
    <mergeCell ref="U4:U5"/>
    <mergeCell ref="Y4:Y5"/>
    <mergeCell ref="Z4:Z5"/>
    <mergeCell ref="A6:A7"/>
    <mergeCell ref="F6:I7"/>
    <mergeCell ref="S6:S7"/>
    <mergeCell ref="W6:W7"/>
    <mergeCell ref="X6:X7"/>
    <mergeCell ref="Y6:Y7"/>
    <mergeCell ref="Z6:Z7"/>
    <mergeCell ref="D7:E7"/>
    <mergeCell ref="L7:M7"/>
    <mergeCell ref="P7:Q7"/>
    <mergeCell ref="R6:R7"/>
    <mergeCell ref="T6:T7"/>
    <mergeCell ref="U6:U7"/>
    <mergeCell ref="X4:X5"/>
    <mergeCell ref="Y8:Y9"/>
    <mergeCell ref="Z8:Z9"/>
    <mergeCell ref="H9:I9"/>
    <mergeCell ref="A10:A11"/>
    <mergeCell ref="N10:Q11"/>
    <mergeCell ref="S10:S11"/>
    <mergeCell ref="W10:W11"/>
    <mergeCell ref="X10:X11"/>
    <mergeCell ref="Y10:Y11"/>
    <mergeCell ref="Z10:Z11"/>
    <mergeCell ref="H11:I11"/>
    <mergeCell ref="D11:E11"/>
    <mergeCell ref="T8:T9"/>
    <mergeCell ref="U8:U9"/>
    <mergeCell ref="P9:Q9"/>
    <mergeCell ref="L11:M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Zeros="0" workbookViewId="0">
      <selection activeCell="A6" sqref="A6:A7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8" width="7.5703125" customWidth="1"/>
    <col min="19" max="19" width="5.140625" customWidth="1"/>
    <col min="20" max="20" width="5.42578125" customWidth="1"/>
    <col min="21" max="21" width="8" customWidth="1"/>
    <col min="22" max="22" width="11.85546875" customWidth="1"/>
    <col min="23" max="23" width="8.7109375" customWidth="1"/>
    <col min="24" max="24" width="9.7109375" customWidth="1"/>
    <col min="25" max="25" width="11.140625" customWidth="1"/>
    <col min="26" max="26" width="9.28515625" customWidth="1"/>
    <col min="27" max="27" width="9.7109375" customWidth="1"/>
    <col min="28" max="28" width="9" customWidth="1"/>
  </cols>
  <sheetData>
    <row r="1" spans="1:26" ht="35.25" customHeight="1" x14ac:dyDescent="0.25">
      <c r="A1" s="372" t="s">
        <v>18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</row>
    <row r="2" spans="1:26" ht="15.75" thickBot="1" x14ac:dyDescent="0.3"/>
    <row r="3" spans="1:26" ht="45" customHeight="1" thickTop="1" thickBot="1" x14ac:dyDescent="0.3">
      <c r="A3" s="1" t="s">
        <v>0</v>
      </c>
      <c r="B3" s="373">
        <v>1</v>
      </c>
      <c r="C3" s="374"/>
      <c r="D3" s="374"/>
      <c r="E3" s="375"/>
      <c r="F3" s="373">
        <v>2</v>
      </c>
      <c r="G3" s="374"/>
      <c r="H3" s="374"/>
      <c r="I3" s="375"/>
      <c r="J3" s="373">
        <v>3</v>
      </c>
      <c r="K3" s="374"/>
      <c r="L3" s="374"/>
      <c r="M3" s="375"/>
      <c r="N3" s="373">
        <v>4</v>
      </c>
      <c r="O3" s="374"/>
      <c r="P3" s="374"/>
      <c r="Q3" s="375"/>
      <c r="R3" s="125" t="s">
        <v>12</v>
      </c>
      <c r="S3" s="376" t="s">
        <v>13</v>
      </c>
      <c r="T3" s="377"/>
      <c r="U3" s="2" t="s">
        <v>4</v>
      </c>
      <c r="W3" s="43" t="s">
        <v>6</v>
      </c>
      <c r="X3" s="44" t="s">
        <v>7</v>
      </c>
      <c r="Y3" s="44" t="s">
        <v>8</v>
      </c>
      <c r="Z3" s="45" t="s">
        <v>9</v>
      </c>
    </row>
    <row r="4" spans="1:26" ht="16.5" customHeight="1" thickTop="1" thickBot="1" x14ac:dyDescent="0.3">
      <c r="A4" s="336" t="s">
        <v>154</v>
      </c>
      <c r="B4" s="365"/>
      <c r="C4" s="366"/>
      <c r="D4" s="366"/>
      <c r="E4" s="367"/>
      <c r="F4" s="29">
        <v>15</v>
      </c>
      <c r="G4" s="30">
        <v>10</v>
      </c>
      <c r="H4" s="31"/>
      <c r="I4" s="40"/>
      <c r="J4" s="29">
        <v>15</v>
      </c>
      <c r="K4" s="32">
        <v>6</v>
      </c>
      <c r="L4" s="31"/>
      <c r="M4" s="41"/>
      <c r="N4" s="29">
        <v>15</v>
      </c>
      <c r="O4" s="32">
        <v>11</v>
      </c>
      <c r="P4" s="31"/>
      <c r="Q4" s="41"/>
      <c r="R4" s="359">
        <f>P5+L5+H5</f>
        <v>6</v>
      </c>
      <c r="S4" s="344">
        <f>J4+J5+L4+N4+N5+P4+H4+F4+F5</f>
        <v>91</v>
      </c>
      <c r="T4" s="361">
        <f>K5+K4+M4+O5+O4+Q4+I4+G4+G5</f>
        <v>51</v>
      </c>
      <c r="U4" s="363" t="s">
        <v>217</v>
      </c>
      <c r="W4" s="346">
        <f>IF(F4&gt;G4,1,0)+IF(F5&gt;G5,1,0)+IF(H4&gt;I4,1,0)+IF(J4&gt;K4,1,0)+IF(J5&gt;K5,1,0)+IF(L4&gt;M4,1,0)+IF(N4&gt;O4,1,0)+IF(N5&gt;O5,1,0)+IF(P4&gt;Q4,1,0)</f>
        <v>6</v>
      </c>
      <c r="X4" s="332">
        <f>IF(F4&lt;G4,1,0)+IF(F5&lt;G5,1,0)+IF(H4&lt;I4,1,0)+IF(J4&lt;K4,1,0)+IF(J5&lt;K5,1,0)+IF(L4&lt;M4,1,0)+IF(N4&lt;O4,1,0)+IF(N5&lt;O5,1,0)+IF(P4&lt;Q4,1,0)</f>
        <v>0</v>
      </c>
      <c r="Y4" s="332" t="e">
        <f>W4/X4</f>
        <v>#DIV/0!</v>
      </c>
      <c r="Z4" s="333">
        <f>S4/T4</f>
        <v>1.7843137254901962</v>
      </c>
    </row>
    <row r="5" spans="1:26" ht="15.75" customHeight="1" thickBot="1" x14ac:dyDescent="0.3">
      <c r="A5" s="352"/>
      <c r="B5" s="368"/>
      <c r="C5" s="369"/>
      <c r="D5" s="369"/>
      <c r="E5" s="370"/>
      <c r="F5" s="33">
        <v>15</v>
      </c>
      <c r="G5" s="34">
        <v>6</v>
      </c>
      <c r="H5" s="385">
        <f>IF(AND(F4=0,F5=0),0,1)*0+IF(AND(F4&gt;G4,F5&gt;G5),1,0)*2+IF(AND(F4&lt;G4,F5&lt;G5),1,0)*IF(AND(F4=0,F5=0),0,1)+IF(H4&gt;I4,1,0)*2+IF(H4&lt;I4,1,0)*1</f>
        <v>2</v>
      </c>
      <c r="I5" s="386"/>
      <c r="J5" s="33">
        <v>16</v>
      </c>
      <c r="K5" s="34">
        <v>14</v>
      </c>
      <c r="L5" s="385">
        <f>IF(AND(J4=0,J5=0),0,1)*0+IF(AND(J4&gt;K4,J5&gt;K5),1,0)*2+IF(AND(J4&lt;K4,J5&lt;K5),1,0)*IF(AND(J4=0,J5=0),0,1)+IF(L4&gt;M4,1,0)*2+IF(L4&lt;M4,1,0)*1</f>
        <v>2</v>
      </c>
      <c r="M5" s="386"/>
      <c r="N5" s="33">
        <v>15</v>
      </c>
      <c r="O5" s="34">
        <v>4</v>
      </c>
      <c r="P5" s="334">
        <f>IF(AND(N4=0,N5=0),0,1)*0+IF(AND(N4&gt;O4,N5&gt;O5),1,0)*2+IF(AND(N4&lt;O4,N5&lt;O5),1,0)*IF(AND(N4=0,N5=0),0,1)+IF(P4&gt;Q4,1,0)*2+IF(P4&lt;Q4,1,0)*1</f>
        <v>2</v>
      </c>
      <c r="Q5" s="335"/>
      <c r="R5" s="360"/>
      <c r="S5" s="356"/>
      <c r="T5" s="362"/>
      <c r="U5" s="364"/>
      <c r="W5" s="357"/>
      <c r="X5" s="332"/>
      <c r="Y5" s="332"/>
      <c r="Z5" s="333"/>
    </row>
    <row r="6" spans="1:26" ht="16.5" customHeight="1" thickTop="1" thickBot="1" x14ac:dyDescent="0.3">
      <c r="A6" s="336" t="s">
        <v>186</v>
      </c>
      <c r="B6" s="3">
        <f>G4</f>
        <v>10</v>
      </c>
      <c r="C6" s="4">
        <f>F4</f>
        <v>15</v>
      </c>
      <c r="D6" s="5">
        <f>I4</f>
        <v>0</v>
      </c>
      <c r="E6" s="6">
        <f>H4</f>
        <v>0</v>
      </c>
      <c r="F6" s="338"/>
      <c r="G6" s="339"/>
      <c r="H6" s="339"/>
      <c r="I6" s="340"/>
      <c r="J6" s="7">
        <v>12</v>
      </c>
      <c r="K6" s="8">
        <v>15</v>
      </c>
      <c r="L6" s="9">
        <v>7</v>
      </c>
      <c r="M6" s="127">
        <v>11</v>
      </c>
      <c r="N6" s="10">
        <v>12</v>
      </c>
      <c r="O6" s="8">
        <v>15</v>
      </c>
      <c r="P6" s="128"/>
      <c r="Q6" s="127"/>
      <c r="R6" s="359">
        <f>P7+L7+D7</f>
        <v>3</v>
      </c>
      <c r="S6" s="344">
        <f>J6+J7+L6+N6+N7+P6+D6+B6+B7</f>
        <v>74</v>
      </c>
      <c r="T6" s="361">
        <f>K7+K6+M6+O7+O6+Q6+E6+C6+C7</f>
        <v>99</v>
      </c>
      <c r="U6" s="363" t="s">
        <v>220</v>
      </c>
      <c r="W6" s="346">
        <f>IF(B6&gt;C6,1,0)+IF(B7&gt;C7,1,0)+IF(D6&gt;E6,1,0)+IF(J6&gt;K6,1,0)+IF(J7&gt;K7,1,0)+IF(L6&gt;M6,1,0)+IF(N6&gt;O6,1,0)+IF(N7&gt;O7,1,0)+IF(P6&gt;Q6,1,0)</f>
        <v>1</v>
      </c>
      <c r="X6" s="332">
        <f>IF(B6&lt;C6,1,0)+IF(B7&lt;C7,1,0)+IF(D6&lt;E6,1,0)+IF(J6&lt;K6,1,0)+IF(J7&lt;K7,1,0)+IF(L6&lt;M6,1,0)+IF(N6&lt;O6,1,0)+IF(N7&lt;O7,1,0)+IF(P6&lt;Q6,1,0)</f>
        <v>6</v>
      </c>
      <c r="Y6" s="332">
        <f t="shared" ref="Y6" si="0">W6/X6</f>
        <v>0.16666666666666666</v>
      </c>
      <c r="Z6" s="333">
        <f t="shared" ref="Z6" si="1">S6/T6</f>
        <v>0.74747474747474751</v>
      </c>
    </row>
    <row r="7" spans="1:26" ht="15.75" customHeight="1" thickBot="1" x14ac:dyDescent="0.3">
      <c r="A7" s="352"/>
      <c r="B7" s="11">
        <f>G5</f>
        <v>6</v>
      </c>
      <c r="C7" s="12">
        <f>F5</f>
        <v>15</v>
      </c>
      <c r="D7" s="334">
        <f>IF(AND(B6=0,B7=0),0,1)*0+IF(AND(B6&gt;C6,B7&gt;C7),1,0)*2+IF(AND(B6&lt;C6,B7&lt;C7),1,0)*IF(AND(B6=0,B7=0),0,1)+IF(D6&gt;E6,1,0)*2+IF(D6&lt;E6,1,0)*1</f>
        <v>1</v>
      </c>
      <c r="E7" s="335"/>
      <c r="F7" s="387"/>
      <c r="G7" s="354"/>
      <c r="H7" s="354"/>
      <c r="I7" s="355"/>
      <c r="J7" s="13">
        <v>15</v>
      </c>
      <c r="K7" s="14">
        <v>13</v>
      </c>
      <c r="L7" s="385">
        <f>IF(AND(J6=0,J7=0),0,1)*0+IF(AND(J6&gt;K6,J7&gt;K7),1,0)*2+IF(AND(J6&lt;K6,J7&lt;K7),1,0)*IF(AND(J6=0,J7=0),0,1)+IF(L6&gt;M6,1,0)*2+IF(L6&lt;M6,1,0)*1</f>
        <v>1</v>
      </c>
      <c r="M7" s="386"/>
      <c r="N7" s="13">
        <v>12</v>
      </c>
      <c r="O7" s="14">
        <v>15</v>
      </c>
      <c r="P7" s="334">
        <f>IF(AND(N6=0,N7=0),0,1)*0+IF(AND(N6&gt;O6,N7&gt;O7),1,0)*2+IF(AND(N6&lt;O6,N7&lt;O7),1,0)*IF(AND(N6=0,N7=0),0,1)+IF(P6&gt;Q6,1,0)*2+IF(P6&lt;Q6,1,0)*1</f>
        <v>1</v>
      </c>
      <c r="Q7" s="335"/>
      <c r="R7" s="360"/>
      <c r="S7" s="356"/>
      <c r="T7" s="362"/>
      <c r="U7" s="364"/>
      <c r="W7" s="357"/>
      <c r="X7" s="332"/>
      <c r="Y7" s="332"/>
      <c r="Z7" s="333"/>
    </row>
    <row r="8" spans="1:26" ht="16.5" customHeight="1" thickTop="1" thickBot="1" x14ac:dyDescent="0.3">
      <c r="A8" s="336" t="s">
        <v>187</v>
      </c>
      <c r="B8" s="7">
        <f>K4</f>
        <v>6</v>
      </c>
      <c r="C8" s="15">
        <f>J4</f>
        <v>15</v>
      </c>
      <c r="D8" s="16">
        <f>M4</f>
        <v>0</v>
      </c>
      <c r="E8" s="129">
        <f>L4</f>
        <v>0</v>
      </c>
      <c r="F8" s="17">
        <f>K6</f>
        <v>15</v>
      </c>
      <c r="G8" s="18">
        <f>J6</f>
        <v>12</v>
      </c>
      <c r="H8" s="19">
        <f>M6</f>
        <v>11</v>
      </c>
      <c r="I8" s="130">
        <f>L6</f>
        <v>7</v>
      </c>
      <c r="J8" s="338"/>
      <c r="K8" s="339"/>
      <c r="L8" s="339"/>
      <c r="M8" s="340"/>
      <c r="N8" s="10">
        <v>6</v>
      </c>
      <c r="O8" s="8">
        <v>15</v>
      </c>
      <c r="P8" s="9"/>
      <c r="Q8" s="127"/>
      <c r="R8" s="359">
        <f>P9+H9+D9</f>
        <v>4</v>
      </c>
      <c r="S8" s="344">
        <f>H8+F8+F9+D8+B8+B9+N8+N9+P8</f>
        <v>74</v>
      </c>
      <c r="T8" s="361">
        <f>I8+G8+G9+E8+C8+C9+O9+O8+Q8</f>
        <v>95</v>
      </c>
      <c r="U8" s="363" t="s">
        <v>219</v>
      </c>
      <c r="W8" s="346">
        <f>IF(B8&gt;C8,1,0)+IF(B9&gt;C9,1,0)+IF(D8&gt;E8,1,0)+IF(F8&gt;G8,1,0)+IF(F9&gt;G9,1,0)+IF(H8&gt;I8,1,0)+IF(N8&gt;O8,1,0)+IF(N9&gt;O9,1,0)+IF(P8&gt;Q8,1,0)</f>
        <v>2</v>
      </c>
      <c r="X8" s="332">
        <f>IF(B8&lt;C8,1,0)+IF(B9&lt;C9,1,0)+IF(D8&lt;E8,1,0)+IF(F8&lt;G8,1,0)+IF(F9&lt;G9,1,0)+IF(H8&lt;I8,1,0)+IF(N8&lt;O8,1,0)+IF(N9&lt;O9,1,0)+IF(P8&lt;Q8,1,0)</f>
        <v>5</v>
      </c>
      <c r="Y8" s="332">
        <f t="shared" ref="Y8" si="2">W8/X8</f>
        <v>0.4</v>
      </c>
      <c r="Z8" s="333">
        <f t="shared" ref="Z8" si="3">S8/T8</f>
        <v>0.77894736842105261</v>
      </c>
    </row>
    <row r="9" spans="1:26" ht="15.75" customHeight="1" thickBot="1" x14ac:dyDescent="0.3">
      <c r="A9" s="352"/>
      <c r="B9" s="20">
        <f>K5</f>
        <v>14</v>
      </c>
      <c r="C9" s="21">
        <f>J5</f>
        <v>16</v>
      </c>
      <c r="D9" s="334">
        <f>IF(AND(B8=0,B9=0),0,1)*0+IF(AND(B8&gt;C8,B9&gt;C9),1,0)*2+IF(AND(B8&lt;C8,B9&lt;C9),1,0)*IF(AND(B8=0,B9=0),0,1)+IF(D8&gt;E8,1,0)*2+IF(D8&lt;E8,1,0)*1</f>
        <v>1</v>
      </c>
      <c r="E9" s="335"/>
      <c r="F9" s="22">
        <f>K7</f>
        <v>13</v>
      </c>
      <c r="G9" s="23">
        <f>J7</f>
        <v>15</v>
      </c>
      <c r="H9" s="385">
        <f>IF(AND(F8=0,F9=0),0,1)*0+IF(AND(F8&gt;G8,F9&gt;G9),1,0)*2+IF(AND(F8&lt;G8,F9&lt;G9),1,0)*IF(AND(F8=0,F9=0),0,1)+IF(H8&gt;I8,1,0)*2+IF(H8&lt;I8,1,0)*1</f>
        <v>2</v>
      </c>
      <c r="I9" s="386"/>
      <c r="J9" s="387"/>
      <c r="K9" s="354"/>
      <c r="L9" s="354"/>
      <c r="M9" s="355"/>
      <c r="N9" s="13">
        <v>9</v>
      </c>
      <c r="O9" s="14">
        <v>15</v>
      </c>
      <c r="P9" s="334">
        <f>IF(AND(N8=0,N9=0),0,1)*0+IF(AND(N8&gt;O8,N9&gt;O9),1,0)*2+IF(AND(N8&lt;O8,N9&lt;O9),1,0)*IF(AND(N8=0,N9=0),0,1)+IF(P8&gt;Q8,1,0)*2+IF(P8&lt;Q8,1,0)*1</f>
        <v>1</v>
      </c>
      <c r="Q9" s="335"/>
      <c r="R9" s="360"/>
      <c r="S9" s="356"/>
      <c r="T9" s="362"/>
      <c r="U9" s="364"/>
      <c r="W9" s="357"/>
      <c r="X9" s="332"/>
      <c r="Y9" s="332"/>
      <c r="Z9" s="333"/>
    </row>
    <row r="10" spans="1:26" ht="16.5" customHeight="1" thickTop="1" thickBot="1" x14ac:dyDescent="0.3">
      <c r="A10" s="336" t="s">
        <v>188</v>
      </c>
      <c r="B10" s="7">
        <f>O4</f>
        <v>11</v>
      </c>
      <c r="C10" s="15">
        <f>N4</f>
        <v>15</v>
      </c>
      <c r="D10" s="16">
        <f>Q4</f>
        <v>0</v>
      </c>
      <c r="E10" s="129">
        <f>P4</f>
        <v>0</v>
      </c>
      <c r="F10" s="17">
        <f>O6</f>
        <v>15</v>
      </c>
      <c r="G10" s="18">
        <f>N6</f>
        <v>12</v>
      </c>
      <c r="H10" s="19">
        <f>Q6</f>
        <v>0</v>
      </c>
      <c r="I10" s="130">
        <f>P6</f>
        <v>0</v>
      </c>
      <c r="J10" s="10">
        <f>O8</f>
        <v>15</v>
      </c>
      <c r="K10" s="8">
        <f>N8</f>
        <v>6</v>
      </c>
      <c r="L10" s="9">
        <f>Q8</f>
        <v>0</v>
      </c>
      <c r="M10" s="127">
        <f>P8</f>
        <v>0</v>
      </c>
      <c r="N10" s="338"/>
      <c r="O10" s="339"/>
      <c r="P10" s="339"/>
      <c r="Q10" s="340"/>
      <c r="R10" s="359">
        <f>H11+D11+L11</f>
        <v>5</v>
      </c>
      <c r="S10" s="344">
        <f>J10+J11+L10+B10+B11+D10+F10+F11+H10</f>
        <v>75</v>
      </c>
      <c r="T10" s="361">
        <f>K11+K10+M10+C11+C10+E10+I10+G10+G11</f>
        <v>69</v>
      </c>
      <c r="U10" s="363" t="s">
        <v>218</v>
      </c>
      <c r="W10" s="346">
        <f>IF(B10&gt;C10,1,0)+IF(B11&gt;C11,1,0)+IF(D10&gt;E10,1,0)+IF(F10&gt;G10,1,0)+IF(F11&gt;G11,1,0)+IF(H10&gt;I10,1,0)+IF(J10&gt;K10,1,0)+IF(J11&gt;K11,1,0)+IF(L10&gt;M10,1,0)</f>
        <v>4</v>
      </c>
      <c r="X10" s="332">
        <f>IF(B10&lt;C10,1,0)+IF(B11&lt;C11,1,0)+IF(D10&lt;E10,1,0)+IF(F10&lt;G10,1,0)+IF(F11&lt;G11,1,0)+IF(H10&lt;I10,1,0)+IF(J10&lt;K10,1,0)+IF(J11&lt;K11,1,0)+IF(L10&lt;M10,1,0)</f>
        <v>2</v>
      </c>
      <c r="Y10" s="332">
        <f t="shared" ref="Y10" si="4">W10/X10</f>
        <v>2</v>
      </c>
      <c r="Z10" s="333">
        <f t="shared" ref="Z10" si="5">S10/T10</f>
        <v>1.0869565217391304</v>
      </c>
    </row>
    <row r="11" spans="1:26" ht="15.75" customHeight="1" thickBot="1" x14ac:dyDescent="0.3">
      <c r="A11" s="337"/>
      <c r="B11" s="24">
        <f>O5</f>
        <v>4</v>
      </c>
      <c r="C11" s="25">
        <f>N5</f>
        <v>15</v>
      </c>
      <c r="D11" s="350">
        <f>IF(AND(B10=0,B11=0),0,1)*0+IF(AND(B10&gt;C10,B11&gt;C11),1,0)*2+IF(AND(B10&lt;C10,B11&lt;C11),1,0)*IF(AND(B10=0,B11=0),0,1)+IF(D10&gt;E10,1,0)*2+IF(D10&lt;E10,1,0)*1</f>
        <v>1</v>
      </c>
      <c r="E11" s="351"/>
      <c r="F11" s="26">
        <f>O7</f>
        <v>15</v>
      </c>
      <c r="G11" s="27">
        <f>N7</f>
        <v>12</v>
      </c>
      <c r="H11" s="350">
        <f>IF(AND(F10=0,F11=0),0,1)*0+IF(AND(F10&gt;G10,F11&gt;G11),1,0)*2+IF(AND(F10&lt;G10,F11&lt;G11),1,0)*IF(AND(F10=0,F11=0),0,1)+IF(H10&gt;I10,1,0)*2+IF(H10&lt;I10,1,0)*1</f>
        <v>2</v>
      </c>
      <c r="I11" s="351"/>
      <c r="J11" s="28">
        <f>O9</f>
        <v>15</v>
      </c>
      <c r="K11" s="26">
        <f>N9</f>
        <v>9</v>
      </c>
      <c r="L11" s="350">
        <f>IF(AND(J10=0,J11=0),0,1)*0+IF(AND(J10&gt;K10,J11&gt;K11),1,0)*2+IF(AND(J10&lt;K10,J11&lt;K11),1,0)*IF(AND(J10=0,J11=0),0,1)+IF(L10&gt;M10,1,0)*2+IF(L10&lt;M10,1,0)*1</f>
        <v>2</v>
      </c>
      <c r="M11" s="351"/>
      <c r="N11" s="341"/>
      <c r="O11" s="342"/>
      <c r="P11" s="342"/>
      <c r="Q11" s="343"/>
      <c r="R11" s="378"/>
      <c r="S11" s="345"/>
      <c r="T11" s="379"/>
      <c r="U11" s="380"/>
      <c r="W11" s="347"/>
      <c r="X11" s="348"/>
      <c r="Y11" s="348"/>
      <c r="Z11" s="349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5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8">
    <mergeCell ref="X8:X9"/>
    <mergeCell ref="A8:A9"/>
    <mergeCell ref="J8:M9"/>
    <mergeCell ref="S8:S9"/>
    <mergeCell ref="W8:W9"/>
    <mergeCell ref="R10:R11"/>
    <mergeCell ref="T10:T11"/>
    <mergeCell ref="U10:U11"/>
    <mergeCell ref="D9:E9"/>
    <mergeCell ref="R8:R9"/>
    <mergeCell ref="A1:X1"/>
    <mergeCell ref="B3:E3"/>
    <mergeCell ref="F3:I3"/>
    <mergeCell ref="J3:M3"/>
    <mergeCell ref="N3:Q3"/>
    <mergeCell ref="S3:T3"/>
    <mergeCell ref="A4:A5"/>
    <mergeCell ref="B4:E5"/>
    <mergeCell ref="S4:S5"/>
    <mergeCell ref="W4:W5"/>
    <mergeCell ref="T4:T5"/>
    <mergeCell ref="H5:I5"/>
    <mergeCell ref="L5:M5"/>
    <mergeCell ref="P5:Q5"/>
    <mergeCell ref="R4:R5"/>
    <mergeCell ref="U4:U5"/>
    <mergeCell ref="Y4:Y5"/>
    <mergeCell ref="Z4:Z5"/>
    <mergeCell ref="A6:A7"/>
    <mergeCell ref="F6:I7"/>
    <mergeCell ref="S6:S7"/>
    <mergeCell ref="W6:W7"/>
    <mergeCell ref="X6:X7"/>
    <mergeCell ref="Y6:Y7"/>
    <mergeCell ref="Z6:Z7"/>
    <mergeCell ref="D7:E7"/>
    <mergeCell ref="L7:M7"/>
    <mergeCell ref="P7:Q7"/>
    <mergeCell ref="R6:R7"/>
    <mergeCell ref="T6:T7"/>
    <mergeCell ref="U6:U7"/>
    <mergeCell ref="X4:X5"/>
    <mergeCell ref="Y8:Y9"/>
    <mergeCell ref="Z8:Z9"/>
    <mergeCell ref="H9:I9"/>
    <mergeCell ref="A10:A11"/>
    <mergeCell ref="N10:Q11"/>
    <mergeCell ref="S10:S11"/>
    <mergeCell ref="W10:W11"/>
    <mergeCell ref="X10:X11"/>
    <mergeCell ref="Y10:Y11"/>
    <mergeCell ref="Z10:Z11"/>
    <mergeCell ref="H11:I11"/>
    <mergeCell ref="D11:E11"/>
    <mergeCell ref="T8:T9"/>
    <mergeCell ref="U8:U9"/>
    <mergeCell ref="P9:Q9"/>
    <mergeCell ref="L11:M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4" workbookViewId="0">
      <selection activeCell="A16" sqref="A16:A19"/>
    </sheetView>
  </sheetViews>
  <sheetFormatPr defaultRowHeight="15" x14ac:dyDescent="0.25"/>
  <cols>
    <col min="1" max="1" width="17.140625" customWidth="1"/>
    <col min="2" max="2" width="4.28515625" customWidth="1"/>
    <col min="3" max="4" width="4" customWidth="1"/>
    <col min="5" max="5" width="3.85546875" customWidth="1"/>
    <col min="6" max="6" width="4" customWidth="1"/>
    <col min="7" max="7" width="3.7109375" customWidth="1"/>
    <col min="8" max="10" width="3.85546875" customWidth="1"/>
    <col min="11" max="12" width="3.7109375" customWidth="1"/>
    <col min="13" max="13" width="3.85546875" customWidth="1"/>
    <col min="14" max="14" width="4.140625" customWidth="1"/>
    <col min="15" max="15" width="3.7109375" customWidth="1"/>
    <col min="16" max="16" width="4" customWidth="1"/>
    <col min="17" max="17" width="3.5703125" customWidth="1"/>
    <col min="18" max="18" width="4.28515625" customWidth="1"/>
    <col min="19" max="19" width="3.7109375" customWidth="1"/>
    <col min="20" max="20" width="3.85546875" customWidth="1"/>
    <col min="21" max="21" width="4.42578125" customWidth="1"/>
    <col min="22" max="22" width="4.5703125" customWidth="1"/>
    <col min="23" max="23" width="4.42578125" customWidth="1"/>
    <col min="24" max="24" width="4.140625" customWidth="1"/>
    <col min="25" max="25" width="4.42578125" customWidth="1"/>
    <col min="26" max="27" width="4.5703125" customWidth="1"/>
    <col min="28" max="28" width="8.28515625" customWidth="1"/>
    <col min="29" max="29" width="14.140625" customWidth="1"/>
    <col min="31" max="31" width="10" customWidth="1"/>
  </cols>
  <sheetData>
    <row r="1" spans="1:33" ht="35.25" customHeight="1" x14ac:dyDescent="0.25">
      <c r="A1" s="372" t="s">
        <v>19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</row>
    <row r="2" spans="1:33" ht="15.75" thickBot="1" x14ac:dyDescent="0.3"/>
    <row r="3" spans="1:33" ht="59.25" customHeight="1" thickTop="1" thickBot="1" x14ac:dyDescent="0.3">
      <c r="A3" s="1" t="s">
        <v>0</v>
      </c>
      <c r="B3" s="373">
        <v>1</v>
      </c>
      <c r="C3" s="374"/>
      <c r="D3" s="374"/>
      <c r="E3" s="375"/>
      <c r="F3" s="373">
        <v>2</v>
      </c>
      <c r="G3" s="374"/>
      <c r="H3" s="374"/>
      <c r="I3" s="375"/>
      <c r="J3" s="373">
        <v>3</v>
      </c>
      <c r="K3" s="374"/>
      <c r="L3" s="374"/>
      <c r="M3" s="375"/>
      <c r="N3" s="373">
        <v>4</v>
      </c>
      <c r="O3" s="374"/>
      <c r="P3" s="374"/>
      <c r="Q3" s="374"/>
      <c r="R3" s="373">
        <v>5</v>
      </c>
      <c r="S3" s="374"/>
      <c r="T3" s="374"/>
      <c r="U3" s="375"/>
      <c r="V3" s="413" t="s">
        <v>1</v>
      </c>
      <c r="W3" s="414"/>
      <c r="X3" s="376" t="s">
        <v>2</v>
      </c>
      <c r="Y3" s="377"/>
      <c r="Z3" s="376" t="s">
        <v>3</v>
      </c>
      <c r="AA3" s="377"/>
      <c r="AB3" s="2" t="s">
        <v>4</v>
      </c>
      <c r="AD3" s="43" t="s">
        <v>6</v>
      </c>
      <c r="AE3" s="44" t="s">
        <v>7</v>
      </c>
      <c r="AF3" s="44" t="s">
        <v>8</v>
      </c>
      <c r="AG3" s="45" t="s">
        <v>9</v>
      </c>
    </row>
    <row r="4" spans="1:33" ht="16.5" customHeight="1" thickTop="1" thickBot="1" x14ac:dyDescent="0.3">
      <c r="A4" s="336" t="s">
        <v>180</v>
      </c>
      <c r="B4" s="416"/>
      <c r="C4" s="417"/>
      <c r="D4" s="417"/>
      <c r="E4" s="418"/>
      <c r="F4" s="29">
        <v>15</v>
      </c>
      <c r="G4" s="30">
        <v>3</v>
      </c>
      <c r="H4" s="31"/>
      <c r="I4" s="40"/>
      <c r="J4" s="29">
        <v>15</v>
      </c>
      <c r="K4" s="32">
        <v>7</v>
      </c>
      <c r="L4" s="31"/>
      <c r="M4" s="41"/>
      <c r="N4" s="29">
        <v>15</v>
      </c>
      <c r="O4" s="32">
        <v>7</v>
      </c>
      <c r="P4" s="31"/>
      <c r="Q4" s="40"/>
      <c r="R4" s="110">
        <v>15</v>
      </c>
      <c r="S4" s="111">
        <v>6</v>
      </c>
      <c r="T4" s="31">
        <v>11</v>
      </c>
      <c r="U4" s="41">
        <v>8</v>
      </c>
      <c r="V4" s="359">
        <f>T5+P5+L5+H5</f>
        <v>8</v>
      </c>
      <c r="W4" s="411">
        <f>V4+V6</f>
        <v>8</v>
      </c>
      <c r="X4" s="344">
        <f>J4+J5+L4+N4+N5+P4+H4+F4+F5+R4+R5+T4</f>
        <v>128</v>
      </c>
      <c r="Y4" s="361">
        <f>K5+K4+M4+O5+O4+U4+I4+G4+G5+Q4+S4+S5</f>
        <v>64</v>
      </c>
      <c r="Z4" s="425">
        <f>X4+X6</f>
        <v>128</v>
      </c>
      <c r="AA4" s="428">
        <f>Y4+Y6</f>
        <v>64</v>
      </c>
      <c r="AB4" s="390" t="s">
        <v>217</v>
      </c>
      <c r="AD4" s="407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8</v>
      </c>
      <c r="AE4" s="33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1</v>
      </c>
      <c r="AF4" s="332">
        <f>AD4/AE4</f>
        <v>8</v>
      </c>
      <c r="AG4" s="333">
        <f>Z4/AA4</f>
        <v>2</v>
      </c>
    </row>
    <row r="5" spans="1:33" ht="15.75" customHeight="1" thickBot="1" x14ac:dyDescent="0.3">
      <c r="A5" s="352"/>
      <c r="B5" s="419"/>
      <c r="C5" s="420"/>
      <c r="D5" s="420"/>
      <c r="E5" s="421"/>
      <c r="F5" s="33">
        <v>15</v>
      </c>
      <c r="G5" s="34">
        <v>11</v>
      </c>
      <c r="H5" s="334">
        <f>IF(AND(F4=0,F5=0),0,1)*0+IF(AND(F4&gt;G4,F5&gt;G5),1,0)*2+IF(AND(F4&lt;G4,F5&lt;G5),1,0)*IF(AND(F4=0,F5=0),0,1)+IF(H4&gt;I4,1,0)*2+IF(H4&lt;I4,1,0)*1</f>
        <v>2</v>
      </c>
      <c r="I5" s="335"/>
      <c r="J5" s="33">
        <v>15</v>
      </c>
      <c r="K5" s="34">
        <v>5</v>
      </c>
      <c r="L5" s="334">
        <f>IF(AND(J4=0,J5=0),0,1)*0+IF(AND(J4&gt;K4,J5&gt;K5),1,0)*2+IF(AND(J4&lt;K4,J5&lt;K5),1,0)*IF(AND(J4=0,J5=0),0,1)+IF(L4&gt;M4,1,0)*2+IF(L4&lt;M4,1,0)*1</f>
        <v>2</v>
      </c>
      <c r="M5" s="335"/>
      <c r="N5" s="33">
        <v>15</v>
      </c>
      <c r="O5" s="34">
        <v>2</v>
      </c>
      <c r="P5" s="334">
        <f>IF(AND(N4=0,N5=0),0,1)*0+IF(AND(N4&gt;O4,N5&gt;O5),1,0)*2+IF(AND(N4&lt;O4,N5&lt;O5),1,0)*IF(AND(N4=0,N5=0),0,1)+IF(P4&gt;Q4,1,0)*2+IF(P4&lt;Q4,1,0)*1</f>
        <v>2</v>
      </c>
      <c r="Q5" s="335"/>
      <c r="R5" s="112">
        <v>12</v>
      </c>
      <c r="S5" s="46">
        <v>15</v>
      </c>
      <c r="T5" s="334">
        <f>IF(AND(R4=0,R5=0),0,1)*0+IF(AND(R4&gt;S4,R5&gt;S5),1,0)*2+IF(AND(R4&lt;S4,R5&lt;S5),1,0)*IF(AND(R4=0,R5=0),0,1)+IF(T4&gt;U4,1,0)*2+IF(T4&lt;U4,1,0)*1</f>
        <v>2</v>
      </c>
      <c r="U5" s="335"/>
      <c r="V5" s="360"/>
      <c r="W5" s="404"/>
      <c r="X5" s="356"/>
      <c r="Y5" s="362"/>
      <c r="Z5" s="426"/>
      <c r="AA5" s="429"/>
      <c r="AB5" s="391"/>
      <c r="AD5" s="407"/>
      <c r="AE5" s="332"/>
      <c r="AF5" s="332"/>
      <c r="AG5" s="333"/>
    </row>
    <row r="6" spans="1:33" ht="16.5" customHeight="1" thickTop="1" thickBot="1" x14ac:dyDescent="0.3">
      <c r="A6" s="352"/>
      <c r="B6" s="419"/>
      <c r="C6" s="420"/>
      <c r="D6" s="420"/>
      <c r="E6" s="421"/>
      <c r="F6" s="35"/>
      <c r="G6" s="36"/>
      <c r="H6" s="37"/>
      <c r="I6" s="40"/>
      <c r="J6" s="35"/>
      <c r="K6" s="36"/>
      <c r="L6" s="37"/>
      <c r="M6" s="41"/>
      <c r="N6" s="35"/>
      <c r="O6" s="36"/>
      <c r="P6" s="37"/>
      <c r="Q6" s="40"/>
      <c r="R6" s="113"/>
      <c r="S6" s="114"/>
      <c r="T6" s="37"/>
      <c r="U6" s="41"/>
      <c r="V6" s="359">
        <f>T7+P7+L7+H7</f>
        <v>0</v>
      </c>
      <c r="W6" s="404"/>
      <c r="X6" s="344">
        <f>J6+J7+L6+N6+N7+P6+H6+F6+F7+T6+R6+R7</f>
        <v>0</v>
      </c>
      <c r="Y6" s="361">
        <f>K7+K6+M6+O7+O6+U6+I6+G6+G7+S6+S7+Q6</f>
        <v>0</v>
      </c>
      <c r="Z6" s="426"/>
      <c r="AA6" s="429"/>
      <c r="AB6" s="391"/>
      <c r="AD6" s="407"/>
      <c r="AE6" s="332"/>
      <c r="AF6" s="332"/>
      <c r="AG6" s="333"/>
    </row>
    <row r="7" spans="1:33" ht="15.75" customHeight="1" thickBot="1" x14ac:dyDescent="0.3">
      <c r="A7" s="415"/>
      <c r="B7" s="422"/>
      <c r="C7" s="423"/>
      <c r="D7" s="423"/>
      <c r="E7" s="424"/>
      <c r="F7" s="40"/>
      <c r="G7" s="38"/>
      <c r="H7" s="334">
        <f>IF(AND(F6=0,F7=0),0,1)*0+IF(AND(F6&gt;G6,F7&gt;G7),1,0)*2+IF(AND(F6&lt;G6,F7&lt;G7),1,0)*IF(AND(F6=0,F7=0),0,1)+IF(H6&gt;I6,1,0)*2+IF(H6&lt;I6,1,0)*1</f>
        <v>0</v>
      </c>
      <c r="I7" s="335"/>
      <c r="J7" s="39"/>
      <c r="K7" s="38"/>
      <c r="L7" s="409">
        <f>IF(AND(J6=0,J7=0),0,1)*0+IF(AND(J6&gt;K6,J7&gt;K7),1,0)*2+IF(AND(J6&lt;K6,J7&lt;K7),1,0)*IF(AND(J6=0,J7=0),0,1)+IF(L6&gt;M6,1,0)*2+IF(L6&lt;M6,1,0)*1</f>
        <v>0</v>
      </c>
      <c r="M7" s="410"/>
      <c r="N7" s="42"/>
      <c r="O7" s="38"/>
      <c r="P7" s="409">
        <f>IF(AND(N6=0,N7=0),0,1)*0+IF(AND(N6&gt;O6,N7&gt;O7),1,0)*2+IF(AND(N6&lt;O6,N7&lt;O7),1,0)*IF(AND(N6=0,N7=0),0,1)+IF(P6&gt;Q6,1,0)*2+IF(P6&lt;Q6,1,0)*1</f>
        <v>0</v>
      </c>
      <c r="Q7" s="410"/>
      <c r="R7" s="115"/>
      <c r="S7" s="116"/>
      <c r="T7" s="409">
        <f>IF(AND(R6=0,R7=0),0,1)*0+IF(AND(R6&gt;S6,R7&gt;S7),1,0)*2+IF(AND(R6&lt;S6,R7&lt;S7),1,0)*IF(AND(R6=0,R7=0),0,1)+IF(T6&gt;U6,1,0)*2+IF(T6&lt;U6,1,0)*1</f>
        <v>0</v>
      </c>
      <c r="U7" s="410"/>
      <c r="V7" s="360"/>
      <c r="W7" s="412"/>
      <c r="X7" s="356"/>
      <c r="Y7" s="362"/>
      <c r="Z7" s="427"/>
      <c r="AA7" s="430"/>
      <c r="AB7" s="408"/>
      <c r="AD7" s="407"/>
      <c r="AE7" s="332"/>
      <c r="AF7" s="332"/>
      <c r="AG7" s="333"/>
    </row>
    <row r="8" spans="1:33" ht="16.5" customHeight="1" thickTop="1" thickBot="1" x14ac:dyDescent="0.3">
      <c r="A8" s="336" t="s">
        <v>181</v>
      </c>
      <c r="B8" s="47">
        <f>G4</f>
        <v>3</v>
      </c>
      <c r="C8" s="48">
        <f>F4</f>
        <v>15</v>
      </c>
      <c r="D8" s="49">
        <f>I4</f>
        <v>0</v>
      </c>
      <c r="E8" s="50">
        <f>H4</f>
        <v>0</v>
      </c>
      <c r="F8" s="431"/>
      <c r="G8" s="432"/>
      <c r="H8" s="432"/>
      <c r="I8" s="433"/>
      <c r="J8" s="51">
        <v>10</v>
      </c>
      <c r="K8" s="52">
        <v>15</v>
      </c>
      <c r="L8" s="117">
        <v>9</v>
      </c>
      <c r="M8" s="54">
        <v>11</v>
      </c>
      <c r="N8" s="118">
        <v>15</v>
      </c>
      <c r="O8" s="119">
        <v>11</v>
      </c>
      <c r="P8" s="117"/>
      <c r="Q8" s="56"/>
      <c r="R8" s="120">
        <v>15</v>
      </c>
      <c r="S8" s="119">
        <v>11</v>
      </c>
      <c r="T8" s="121"/>
      <c r="U8" s="54"/>
      <c r="V8" s="359">
        <f>T9+P9+L9+D9</f>
        <v>6</v>
      </c>
      <c r="W8" s="411">
        <f>V8+V10</f>
        <v>6</v>
      </c>
      <c r="X8" s="344">
        <f>J8+J9+L8+N8+N9+P8+D8+B8+B9+R8+R9+T8</f>
        <v>108</v>
      </c>
      <c r="Y8" s="361">
        <f>K9+K8+M8+O9+O8+U8+E8+C8+C9+S8+S9+Q8</f>
        <v>110</v>
      </c>
      <c r="Z8" s="344">
        <f>X8+X10</f>
        <v>108</v>
      </c>
      <c r="AA8" s="361">
        <f>Y8+Y10</f>
        <v>110</v>
      </c>
      <c r="AB8" s="390" t="s">
        <v>219</v>
      </c>
      <c r="AD8" s="407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5</v>
      </c>
      <c r="AE8" s="33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4</v>
      </c>
      <c r="AF8" s="332">
        <f t="shared" ref="AF8" si="0">AD8/AE8</f>
        <v>1.25</v>
      </c>
      <c r="AG8" s="333">
        <f t="shared" ref="AG8" si="1">Z8/AA8</f>
        <v>0.98181818181818181</v>
      </c>
    </row>
    <row r="9" spans="1:33" ht="15.75" customHeight="1" thickBot="1" x14ac:dyDescent="0.3">
      <c r="A9" s="352"/>
      <c r="B9" s="60">
        <f>G5</f>
        <v>11</v>
      </c>
      <c r="C9" s="61">
        <f>F5</f>
        <v>15</v>
      </c>
      <c r="D9" s="334">
        <f>IF(AND(B8=0,B9=0),0,1)*0+IF(AND(B8&gt;C8,B9&gt;C9),1,0)*2+IF(AND(B8&lt;C8,B9&lt;C9),1,0)*IF(AND(B8=0,B9=0),0,1)+IF(D8&gt;E8,1,0)*2+IF(D8&lt;E8,1,0)*1</f>
        <v>1</v>
      </c>
      <c r="E9" s="335"/>
      <c r="F9" s="397"/>
      <c r="G9" s="398"/>
      <c r="H9" s="398"/>
      <c r="I9" s="399"/>
      <c r="J9" s="62">
        <v>15</v>
      </c>
      <c r="K9" s="63">
        <v>10</v>
      </c>
      <c r="L9" s="334">
        <f>IF(AND(J8=0,J9=0),0,1)*0+IF(AND(J8&gt;K8,J9&gt;K9),1,0)*2+IF(AND(J8&lt;K8,J9&lt;K9),1,0)*IF(AND(J8=0,J9=0),0,1)+IF(L8&gt;M8,1,0)*2+IF(L8&lt;M8,1,0)*1</f>
        <v>1</v>
      </c>
      <c r="M9" s="335"/>
      <c r="N9" s="62">
        <v>15</v>
      </c>
      <c r="O9" s="63">
        <v>11</v>
      </c>
      <c r="P9" s="334">
        <f>IF(AND(N8=0,N9=0),0,1)*0+IF(AND(N8&gt;O8,N9&gt;O9),1,0)*2+IF(AND(N8&lt;O8,N9&lt;O9),1,0)*IF(AND(N8=0,N9=0),0,1)+IF(P8&gt;Q8,1,0)*2+IF(P8&lt;Q8,1,0)*1</f>
        <v>2</v>
      </c>
      <c r="Q9" s="335"/>
      <c r="R9" s="64">
        <v>15</v>
      </c>
      <c r="S9" s="63">
        <v>11</v>
      </c>
      <c r="T9" s="334">
        <f>IF(AND(R8=0,R9=0),0,1)*0+IF(AND(R8&gt;S8,R9&gt;S9),1,0)*2+IF(AND(R8&lt;S8,R9&lt;S9),1,0)*IF(AND(R8=0,R9=0),0,1)+IF(T8&gt;U8,1,0)*2+IF(T8&lt;U8,1,0)*1</f>
        <v>2</v>
      </c>
      <c r="U9" s="335"/>
      <c r="V9" s="360"/>
      <c r="W9" s="404"/>
      <c r="X9" s="356"/>
      <c r="Y9" s="362"/>
      <c r="Z9" s="388"/>
      <c r="AA9" s="389"/>
      <c r="AB9" s="391"/>
      <c r="AD9" s="407"/>
      <c r="AE9" s="332"/>
      <c r="AF9" s="332"/>
      <c r="AG9" s="333"/>
    </row>
    <row r="10" spans="1:33" ht="16.5" customHeight="1" thickTop="1" thickBot="1" x14ac:dyDescent="0.3">
      <c r="A10" s="352"/>
      <c r="B10" s="66">
        <f>G6</f>
        <v>0</v>
      </c>
      <c r="C10" s="67">
        <f>F6</f>
        <v>0</v>
      </c>
      <c r="D10" s="68">
        <f>I6</f>
        <v>0</v>
      </c>
      <c r="E10" s="69">
        <f>H6</f>
        <v>0</v>
      </c>
      <c r="F10" s="397"/>
      <c r="G10" s="398"/>
      <c r="H10" s="398"/>
      <c r="I10" s="399"/>
      <c r="J10" s="70"/>
      <c r="K10" s="71"/>
      <c r="L10" s="72"/>
      <c r="M10" s="54"/>
      <c r="N10" s="70"/>
      <c r="O10" s="71"/>
      <c r="P10" s="72"/>
      <c r="Q10" s="56"/>
      <c r="R10" s="73"/>
      <c r="S10" s="71"/>
      <c r="T10" s="56"/>
      <c r="U10" s="59"/>
      <c r="V10" s="359">
        <f>P11+L11+D11+T11</f>
        <v>0</v>
      </c>
      <c r="W10" s="404"/>
      <c r="X10" s="344">
        <f>J10+J11+L10+N10+N11+P10+D10+B10+B11+R10+R11+T10</f>
        <v>0</v>
      </c>
      <c r="Y10" s="361">
        <f>K11+K10+M10+O11+O10+U10+E10+C10+C11+S10+S11+Q10</f>
        <v>0</v>
      </c>
      <c r="Z10" s="388"/>
      <c r="AA10" s="389"/>
      <c r="AB10" s="391"/>
      <c r="AD10" s="407"/>
      <c r="AE10" s="332"/>
      <c r="AF10" s="332"/>
      <c r="AG10" s="333"/>
    </row>
    <row r="11" spans="1:33" ht="15.75" customHeight="1" thickBot="1" x14ac:dyDescent="0.3">
      <c r="A11" s="415"/>
      <c r="B11" s="74">
        <f>G7</f>
        <v>0</v>
      </c>
      <c r="C11" s="75">
        <f>F7</f>
        <v>0</v>
      </c>
      <c r="D11" s="334">
        <f>IF(AND(B10=0,B11=0),0,1)*0+IF(AND(B10&gt;C10,B11&gt;C11),1,0)*2+IF(AND(B10&lt;C10,B11&lt;C11),1,0)*IF(AND(B10=0,B11=0),0,1)+IF(D10&gt;E10,1,0)*2+IF(D10&lt;E10,1,0)*1</f>
        <v>0</v>
      </c>
      <c r="E11" s="335"/>
      <c r="F11" s="434"/>
      <c r="G11" s="435"/>
      <c r="H11" s="435"/>
      <c r="I11" s="436"/>
      <c r="J11" s="76"/>
      <c r="K11" s="77"/>
      <c r="L11" s="334">
        <f>IF(AND(J10=0,J11=0),0,1)*0+IF(AND(J10&gt;K10,J11&gt;K11),1,0)*2+IF(AND(J10&lt;K10,J11&lt;K11),1,0)*IF(AND(J10=0,J11=0),0,1)+IF(L10&gt;M10,1,0)*2+IF(L10&lt;M10,1,0)*1</f>
        <v>0</v>
      </c>
      <c r="M11" s="335"/>
      <c r="N11" s="76"/>
      <c r="O11" s="77"/>
      <c r="P11" s="409">
        <f>IF(AND(N10=0,N11=0),0,1)*0+IF(AND(N10&gt;O10,N11&gt;O11),1,0)*2+IF(AND(N10&lt;O10,N11&lt;O11),1,0)*IF(AND(N10=0,N11=0),0,1)+IF(P10&gt;Q10,1,0)*2+IF(P10&lt;Q10,1,0)*1</f>
        <v>0</v>
      </c>
      <c r="Q11" s="410"/>
      <c r="R11" s="78"/>
      <c r="S11" s="77"/>
      <c r="T11" s="409">
        <f>IF(AND(R10=0,R11=0),0,1)*0+IF(AND(R10&gt;S10,R11&gt;S11),1,0)*2+IF(AND(R10&lt;S10,R11&lt;S11),1,0)*IF(AND(R10=0,R11=0),0,1)+IF(T10&gt;U10,1,0)*2+IF(T10&lt;U10,1,0)*1</f>
        <v>0</v>
      </c>
      <c r="U11" s="410"/>
      <c r="V11" s="360"/>
      <c r="W11" s="412"/>
      <c r="X11" s="356"/>
      <c r="Y11" s="362"/>
      <c r="Z11" s="406"/>
      <c r="AA11" s="396"/>
      <c r="AB11" s="408"/>
      <c r="AD11" s="407"/>
      <c r="AE11" s="332"/>
      <c r="AF11" s="332"/>
      <c r="AG11" s="333"/>
    </row>
    <row r="12" spans="1:33" ht="16.5" customHeight="1" thickTop="1" thickBot="1" x14ac:dyDescent="0.3">
      <c r="A12" s="336" t="s">
        <v>182</v>
      </c>
      <c r="B12" s="55">
        <f>K4</f>
        <v>7</v>
      </c>
      <c r="C12" s="52">
        <f>J4</f>
        <v>15</v>
      </c>
      <c r="D12" s="53">
        <f>M4</f>
        <v>0</v>
      </c>
      <c r="E12" s="54">
        <f>L4</f>
        <v>0</v>
      </c>
      <c r="F12" s="79">
        <f>K8</f>
        <v>15</v>
      </c>
      <c r="G12" s="80">
        <f>J8</f>
        <v>10</v>
      </c>
      <c r="H12" s="57">
        <f>M8</f>
        <v>11</v>
      </c>
      <c r="I12" s="56">
        <f>L8</f>
        <v>9</v>
      </c>
      <c r="J12" s="431"/>
      <c r="K12" s="432"/>
      <c r="L12" s="432"/>
      <c r="M12" s="433"/>
      <c r="N12" s="55">
        <v>15</v>
      </c>
      <c r="O12" s="52">
        <v>8</v>
      </c>
      <c r="P12" s="117"/>
      <c r="Q12" s="56"/>
      <c r="R12" s="120">
        <v>10</v>
      </c>
      <c r="S12" s="119">
        <v>15</v>
      </c>
      <c r="T12" s="56">
        <v>11</v>
      </c>
      <c r="U12" s="122">
        <v>3</v>
      </c>
      <c r="V12" s="359">
        <f>P13+H13+D13+T13</f>
        <v>7</v>
      </c>
      <c r="W12" s="411">
        <f>V12+V14</f>
        <v>7</v>
      </c>
      <c r="X12" s="344">
        <f>H12+F12+F13+D12+B12+B13+N12+N13+P12+R12+R13+T12</f>
        <v>119</v>
      </c>
      <c r="Y12" s="361">
        <f>I12+G12+G13+E12+C12+C13+O13+O12+U12+S12+S13+Q12</f>
        <v>120</v>
      </c>
      <c r="Z12" s="344">
        <f>X12+X14</f>
        <v>119</v>
      </c>
      <c r="AA12" s="361">
        <f>Y12+Y14</f>
        <v>120</v>
      </c>
      <c r="AB12" s="390" t="s">
        <v>218</v>
      </c>
      <c r="AD12" s="407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6</v>
      </c>
      <c r="AE12" s="33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4</v>
      </c>
      <c r="AF12" s="332">
        <f t="shared" ref="AF12" si="2">AD12/AE12</f>
        <v>1.5</v>
      </c>
      <c r="AG12" s="333">
        <f t="shared" ref="AG12" si="3">Z12/AA12</f>
        <v>0.9916666666666667</v>
      </c>
    </row>
    <row r="13" spans="1:33" ht="15.75" customHeight="1" thickBot="1" x14ac:dyDescent="0.3">
      <c r="A13" s="352"/>
      <c r="B13" s="62">
        <f>K5</f>
        <v>5</v>
      </c>
      <c r="C13" s="63">
        <f>J5</f>
        <v>15</v>
      </c>
      <c r="D13" s="334">
        <f>IF(AND(B12=0,B13=0),0,1)*0+IF(AND(B12&gt;C12,B13&gt;C13),1,0)*2+IF(AND(B12&lt;C12,B13&lt;C13),1,0)*IF(AND(B12=0,B13=0),0,1)+IF(D12&gt;E12,1,0)*2+IF(D12&lt;E12,1,0)*1</f>
        <v>1</v>
      </c>
      <c r="E13" s="335"/>
      <c r="F13" s="82">
        <f>K9</f>
        <v>10</v>
      </c>
      <c r="G13" s="65">
        <f>J9</f>
        <v>15</v>
      </c>
      <c r="H13" s="334">
        <f>IF(AND(F12=0,F13=0),0,1)*0+IF(AND(F12&gt;G12,F13&gt;G13),1,0)*2+IF(AND(F12&lt;G12,F13&lt;G13),1,0)*IF(AND(F12=0,F13=0),0,1)+IF(H12&gt;I12,1,0)*2+IF(H12&lt;I12,1,0)*1</f>
        <v>2</v>
      </c>
      <c r="I13" s="335"/>
      <c r="J13" s="397"/>
      <c r="K13" s="398"/>
      <c r="L13" s="398"/>
      <c r="M13" s="399"/>
      <c r="N13" s="62">
        <v>15</v>
      </c>
      <c r="O13" s="63">
        <v>12</v>
      </c>
      <c r="P13" s="334">
        <f>IF(AND(N12=0,N13=0),0,1)*0+IF(AND(N12&gt;O12,N13&gt;O13),1,0)*2+IF(AND(N12&lt;O12,N13&lt;O13),1,0)*IF(AND(N12=0,N13=0),0,1)+IF(P12&gt;Q12,1,0)*2+IF(P12&lt;Q12,1,0)*1</f>
        <v>2</v>
      </c>
      <c r="Q13" s="335"/>
      <c r="R13" s="64">
        <v>20</v>
      </c>
      <c r="S13" s="63">
        <v>18</v>
      </c>
      <c r="T13" s="334">
        <f>IF(AND(R12=0,R13=0),0,1)*0+IF(AND(R12&gt;S12,R13&gt;S13),1,0)*2+IF(AND(R12&lt;S12,R13&lt;S13),1,0)*IF(AND(R12=0,R13=0),0,1)+IF(T12&gt;U12,1,0)*2+IF(T12&lt;U12,1,0)*1</f>
        <v>2</v>
      </c>
      <c r="U13" s="335"/>
      <c r="V13" s="360"/>
      <c r="W13" s="404"/>
      <c r="X13" s="356"/>
      <c r="Y13" s="362"/>
      <c r="Z13" s="388"/>
      <c r="AA13" s="389"/>
      <c r="AB13" s="391"/>
      <c r="AD13" s="407"/>
      <c r="AE13" s="332"/>
      <c r="AF13" s="332"/>
      <c r="AG13" s="333"/>
    </row>
    <row r="14" spans="1:33" ht="16.5" customHeight="1" thickTop="1" thickBot="1" x14ac:dyDescent="0.3">
      <c r="A14" s="352"/>
      <c r="B14" s="70">
        <f>K6</f>
        <v>0</v>
      </c>
      <c r="C14" s="71">
        <f>J6</f>
        <v>0</v>
      </c>
      <c r="D14" s="72">
        <f>M6</f>
        <v>0</v>
      </c>
      <c r="E14" s="54">
        <f>L6</f>
        <v>0</v>
      </c>
      <c r="F14" s="58">
        <f>K10</f>
        <v>0</v>
      </c>
      <c r="G14" s="83">
        <f>J10</f>
        <v>0</v>
      </c>
      <c r="H14" s="84">
        <f>M10</f>
        <v>0</v>
      </c>
      <c r="I14" s="56">
        <f>L10</f>
        <v>0</v>
      </c>
      <c r="J14" s="397"/>
      <c r="K14" s="398"/>
      <c r="L14" s="398"/>
      <c r="M14" s="399"/>
      <c r="N14" s="70"/>
      <c r="O14" s="71"/>
      <c r="P14" s="72"/>
      <c r="Q14" s="56"/>
      <c r="R14" s="73"/>
      <c r="S14" s="71"/>
      <c r="T14" s="56"/>
      <c r="U14" s="59"/>
      <c r="V14" s="359">
        <f>P15+H15+D15+T15</f>
        <v>0</v>
      </c>
      <c r="W14" s="404"/>
      <c r="X14" s="344">
        <f>H14+F14+F15+D14+B14+B15+N14+N15+P14+R14+R15+T14</f>
        <v>0</v>
      </c>
      <c r="Y14" s="361">
        <f>I14+G14+G15+E14+C14+C15+O15+O14+U14+S14+S15+Q14</f>
        <v>0</v>
      </c>
      <c r="Z14" s="388"/>
      <c r="AA14" s="389"/>
      <c r="AB14" s="391"/>
      <c r="AD14" s="407"/>
      <c r="AE14" s="332"/>
      <c r="AF14" s="332"/>
      <c r="AG14" s="333"/>
    </row>
    <row r="15" spans="1:33" ht="15.75" customHeight="1" thickBot="1" x14ac:dyDescent="0.3">
      <c r="A15" s="415"/>
      <c r="B15" s="76">
        <f>K7</f>
        <v>0</v>
      </c>
      <c r="C15" s="77">
        <f>J7</f>
        <v>0</v>
      </c>
      <c r="D15" s="334">
        <f>IF(AND(B14=0,B15=0),0,1)*0+IF(AND(B14&gt;C14,B15&gt;C15),1,0)*2+IF(AND(B14&lt;C14,B15&lt;C15),1,0)*IF(AND(B14=0,B15=0),0,1)+IF(D14&gt;E14,1,0)*2+IF(D14&lt;E14,1,0)*1</f>
        <v>0</v>
      </c>
      <c r="E15" s="335"/>
      <c r="F15" s="77">
        <f>K11</f>
        <v>0</v>
      </c>
      <c r="G15" s="85">
        <f>J11</f>
        <v>0</v>
      </c>
      <c r="H15" s="334">
        <f>IF(AND(F14=0,F15=0),0,1)*0+IF(AND(F14&gt;G14,F15&gt;G15),1,0)*2+IF(AND(F14&lt;G14,F15&lt;G15),1,0)*IF(AND(F14=0,F15=0),0,1)+IF(H14&gt;I14,1,0)*2+IF(H14&lt;I14,1,0)*1</f>
        <v>0</v>
      </c>
      <c r="I15" s="335"/>
      <c r="J15" s="434"/>
      <c r="K15" s="435"/>
      <c r="L15" s="435"/>
      <c r="M15" s="436"/>
      <c r="N15" s="76"/>
      <c r="O15" s="77"/>
      <c r="P15" s="334">
        <f>IF(AND(N14=0,N15=0),0,1)*0+IF(AND(N14&gt;O14,N15&gt;O15),1,0)*2+IF(AND(N14&lt;O14,N15&lt;O15),1,0)*IF(AND(N14=0,N15=0),0,1)+IF(P14&gt;Q14,1,0)*2+IF(P14&lt;Q14,1,0)*1</f>
        <v>0</v>
      </c>
      <c r="Q15" s="335"/>
      <c r="R15" s="78"/>
      <c r="S15" s="77"/>
      <c r="T15" s="334">
        <f>IF(AND(R14=0,R15=0),0,1)*0+IF(AND(R14&gt;S14,R15&gt;S15),1,0)*2+IF(AND(R14&lt;S14,R15&lt;S15),1,0)*IF(AND(R14=0,R15=0),0,1)+IF(T14&gt;U14,1,0)*2+IF(T14&lt;U14,1,0)*1</f>
        <v>0</v>
      </c>
      <c r="U15" s="335"/>
      <c r="V15" s="360"/>
      <c r="W15" s="412"/>
      <c r="X15" s="356"/>
      <c r="Y15" s="362"/>
      <c r="Z15" s="406"/>
      <c r="AA15" s="396"/>
      <c r="AB15" s="408"/>
      <c r="AD15" s="407"/>
      <c r="AE15" s="332"/>
      <c r="AF15" s="332"/>
      <c r="AG15" s="333"/>
    </row>
    <row r="16" spans="1:33" ht="16.5" customHeight="1" thickTop="1" thickBot="1" x14ac:dyDescent="0.3">
      <c r="A16" s="336" t="s">
        <v>183</v>
      </c>
      <c r="B16" s="55">
        <f>O4</f>
        <v>7</v>
      </c>
      <c r="C16" s="52">
        <f>N4</f>
        <v>15</v>
      </c>
      <c r="D16" s="53">
        <f>Q4</f>
        <v>0</v>
      </c>
      <c r="E16" s="86">
        <f>P4</f>
        <v>0</v>
      </c>
      <c r="F16" s="79">
        <f>O8</f>
        <v>11</v>
      </c>
      <c r="G16" s="80">
        <f>N8</f>
        <v>15</v>
      </c>
      <c r="H16" s="57">
        <f>Q8</f>
        <v>0</v>
      </c>
      <c r="I16" s="81">
        <f>P8</f>
        <v>0</v>
      </c>
      <c r="J16" s="55">
        <f>O12</f>
        <v>8</v>
      </c>
      <c r="K16" s="52">
        <f>N12</f>
        <v>15</v>
      </c>
      <c r="L16" s="53">
        <f>Q12</f>
        <v>0</v>
      </c>
      <c r="M16" s="86">
        <f>P12</f>
        <v>0</v>
      </c>
      <c r="N16" s="431"/>
      <c r="O16" s="432"/>
      <c r="P16" s="432"/>
      <c r="Q16" s="433"/>
      <c r="R16" s="87">
        <v>13</v>
      </c>
      <c r="S16" s="88">
        <v>15</v>
      </c>
      <c r="T16" s="89"/>
      <c r="U16" s="90"/>
      <c r="V16" s="359">
        <f>H17+D17+L17+T17</f>
        <v>4</v>
      </c>
      <c r="W16" s="411">
        <f>V16+V18</f>
        <v>4</v>
      </c>
      <c r="X16" s="344">
        <f>J16+J17+L16+B16+B17+D16+F16+F17+H16+R16+R17+T16</f>
        <v>69</v>
      </c>
      <c r="Y16" s="361">
        <f>K17+K16+M16+C17+C16+E16+I16+G16+G17+S16+S17+U16</f>
        <v>120</v>
      </c>
      <c r="Z16" s="344">
        <f>X16+X18</f>
        <v>69</v>
      </c>
      <c r="AA16" s="361">
        <f>Y16+Y18</f>
        <v>120</v>
      </c>
      <c r="AB16" s="390" t="s">
        <v>221</v>
      </c>
      <c r="AD16" s="407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33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8</v>
      </c>
      <c r="AF16" s="332">
        <f t="shared" ref="AF16" si="4">AD16/AE16</f>
        <v>0</v>
      </c>
      <c r="AG16" s="333">
        <f t="shared" ref="AG16" si="5">Z16/AA16</f>
        <v>0.57499999999999996</v>
      </c>
    </row>
    <row r="17" spans="1:33" ht="15.75" customHeight="1" thickBot="1" x14ac:dyDescent="0.3">
      <c r="A17" s="352"/>
      <c r="B17" s="62">
        <f>O5</f>
        <v>2</v>
      </c>
      <c r="C17" s="63">
        <f>N5</f>
        <v>15</v>
      </c>
      <c r="D17" s="334">
        <f>IF(AND(B16=0,B17=0),0,1)*0+IF(AND(B16&gt;C16,B17&gt;C17),1,0)*2+IF(AND(B16&lt;C16,B17&lt;C17),1,0)*IF(AND(B16=0,B17=0),0,1)+IF(D16&gt;E16,1,0)*2+IF(D16&lt;E16,1,0)*1</f>
        <v>1</v>
      </c>
      <c r="E17" s="335"/>
      <c r="F17" s="63">
        <f>O9</f>
        <v>11</v>
      </c>
      <c r="G17" s="65">
        <f>N9</f>
        <v>15</v>
      </c>
      <c r="H17" s="334">
        <f>IF(AND(F16=0,F17=0),0,1)*0+IF(AND(F16&gt;G16,F17&gt;G17),1,0)*2+IF(AND(F16&lt;G16,F17&lt;G17),1,0)*IF(AND(F16=0,F17=0),0,1)+IF(H16&gt;I16,1,0)*2+IF(H16&lt;I16,1,0)*1</f>
        <v>1</v>
      </c>
      <c r="I17" s="335"/>
      <c r="J17" s="62">
        <f>O13</f>
        <v>12</v>
      </c>
      <c r="K17" s="63">
        <f>N13</f>
        <v>15</v>
      </c>
      <c r="L17" s="334">
        <f>IF(AND(J16=0,J17=0),0,1)*0+IF(AND(J16&gt;K16,J17&gt;K17),1,0)*2+IF(AND(J16&lt;K16,J17&lt;K17),1,0)*IF(AND(J16=0,J17=0),0,1)+IF(L16&gt;M16,1,0)*2+IF(L16&lt;M16,1,0)*1</f>
        <v>1</v>
      </c>
      <c r="M17" s="335"/>
      <c r="N17" s="397"/>
      <c r="O17" s="398"/>
      <c r="P17" s="398"/>
      <c r="Q17" s="399"/>
      <c r="R17" s="91">
        <v>5</v>
      </c>
      <c r="S17" s="92">
        <v>15</v>
      </c>
      <c r="T17" s="334">
        <f>IF(AND(R16=0,R17=0),0,1)*0+IF(AND(R16&gt;S16,R17&gt;S17),1,0)*2+IF(AND(R16&lt;S16,R17&lt;S17),1,0)*IF(AND(R16=0,R17=0),0,1)+IF(T16&gt;U16,1,0)*2+IF(T16&lt;U16,1,0)*1</f>
        <v>1</v>
      </c>
      <c r="U17" s="335"/>
      <c r="V17" s="360"/>
      <c r="W17" s="404"/>
      <c r="X17" s="356"/>
      <c r="Y17" s="362"/>
      <c r="Z17" s="388"/>
      <c r="AA17" s="389"/>
      <c r="AB17" s="391"/>
      <c r="AD17" s="407"/>
      <c r="AE17" s="332"/>
      <c r="AF17" s="332"/>
      <c r="AG17" s="333"/>
    </row>
    <row r="18" spans="1:33" ht="16.5" customHeight="1" thickTop="1" thickBot="1" x14ac:dyDescent="0.3">
      <c r="A18" s="352"/>
      <c r="B18" s="70">
        <f>O6</f>
        <v>0</v>
      </c>
      <c r="C18" s="71">
        <f>N6</f>
        <v>0</v>
      </c>
      <c r="D18" s="93">
        <f>Q6</f>
        <v>0</v>
      </c>
      <c r="E18" s="54">
        <f>P6</f>
        <v>0</v>
      </c>
      <c r="F18" s="58">
        <f>O10</f>
        <v>0</v>
      </c>
      <c r="G18" s="83">
        <f>N10</f>
        <v>0</v>
      </c>
      <c r="H18" s="94">
        <f>Q10</f>
        <v>0</v>
      </c>
      <c r="I18" s="56">
        <f>P10</f>
        <v>0</v>
      </c>
      <c r="J18" s="70">
        <f>O14</f>
        <v>0</v>
      </c>
      <c r="K18" s="71">
        <f>N14</f>
        <v>0</v>
      </c>
      <c r="L18" s="93">
        <f>Q14</f>
        <v>0</v>
      </c>
      <c r="M18" s="54">
        <f>P14</f>
        <v>0</v>
      </c>
      <c r="N18" s="397"/>
      <c r="O18" s="398"/>
      <c r="P18" s="398"/>
      <c r="Q18" s="399"/>
      <c r="R18" s="95"/>
      <c r="S18" s="96"/>
      <c r="T18" s="97"/>
      <c r="U18" s="98"/>
      <c r="V18" s="359">
        <f>D19+H19+L19+T19</f>
        <v>0</v>
      </c>
      <c r="W18" s="404"/>
      <c r="X18" s="344">
        <f>F19+J19+R18+R19+T18+J18+L18+B18+D18+F18+H18+B19</f>
        <v>0</v>
      </c>
      <c r="Y18" s="361">
        <f>K18+M18+C18+E18+I18+G18+C19+G19+K19+S18+S19+U18</f>
        <v>0</v>
      </c>
      <c r="Z18" s="388"/>
      <c r="AA18" s="389"/>
      <c r="AB18" s="391"/>
      <c r="AD18" s="407"/>
      <c r="AE18" s="332"/>
      <c r="AF18" s="332"/>
      <c r="AG18" s="333"/>
    </row>
    <row r="19" spans="1:33" ht="15.75" customHeight="1" thickBot="1" x14ac:dyDescent="0.3">
      <c r="A19" s="415"/>
      <c r="B19" s="76">
        <f>O7</f>
        <v>0</v>
      </c>
      <c r="C19" s="77">
        <f>N7</f>
        <v>0</v>
      </c>
      <c r="D19" s="334">
        <f>IF(AND(B18=0,B19=0),0,1)*0+IF(AND(B18&gt;C18,B19&gt;C19),1,0)*2+IF(AND(B18&lt;C18,B19&lt;C19),1,0)*IF(AND(B18=0,B19=0),0,1)+IF(D18&gt;E18,1,0)*2+IF(D18&lt;E18,1,0)*1</f>
        <v>0</v>
      </c>
      <c r="E19" s="335"/>
      <c r="F19" s="77">
        <f>O11</f>
        <v>0</v>
      </c>
      <c r="G19" s="85">
        <f>N11</f>
        <v>0</v>
      </c>
      <c r="H19" s="409">
        <f>IF(AND(F18=0,F19=0),0,1)*0+IF(AND(F18&gt;G18,F19&gt;G19),1,0)*2+IF(AND(F18&lt;G18,F19&lt;G19),1,0)*IF(AND(F18=0,F19=0),0,1)+IF(H18&gt;I18,1,0)*2+IF(H18&lt;I18,1,0)*1</f>
        <v>0</v>
      </c>
      <c r="I19" s="410"/>
      <c r="J19" s="76">
        <f>O15</f>
        <v>0</v>
      </c>
      <c r="K19" s="77">
        <f>N15</f>
        <v>0</v>
      </c>
      <c r="L19" s="409">
        <f>IF(AND(J18=0,J19=0),0,1)*0+IF(AND(J18&gt;K18,J19&gt;K19),1,0)*2+IF(AND(J18&lt;K18,J19&lt;K19),1,0)*IF(AND(J18=0,J19=0),0,1)+IF(L18&gt;M18,1,0)*2+IF(L18&lt;M18,1,0)*1</f>
        <v>0</v>
      </c>
      <c r="M19" s="410"/>
      <c r="N19" s="434"/>
      <c r="O19" s="435"/>
      <c r="P19" s="435"/>
      <c r="Q19" s="436"/>
      <c r="R19" s="99"/>
      <c r="S19" s="100"/>
      <c r="T19" s="334">
        <f>IF(AND(R18=0,R19=0),0,1)*0+IF(AND(R18&gt;S18,R19&gt;S19),1,0)*2+IF(AND(R18&lt;S18,R19&lt;S19),1,0)*IF(AND(R18=0,R19=0),0,1)+IF(T18&gt;U18,1,0)*2+IF(T18&lt;U18,1,0)*1</f>
        <v>0</v>
      </c>
      <c r="U19" s="335"/>
      <c r="V19" s="403"/>
      <c r="W19" s="412"/>
      <c r="X19" s="406"/>
      <c r="Y19" s="396"/>
      <c r="Z19" s="406"/>
      <c r="AA19" s="396"/>
      <c r="AB19" s="408"/>
      <c r="AD19" s="407"/>
      <c r="AE19" s="332"/>
      <c r="AF19" s="332"/>
      <c r="AG19" s="333"/>
    </row>
    <row r="20" spans="1:33" ht="16.5" customHeight="1" thickTop="1" thickBot="1" x14ac:dyDescent="0.3">
      <c r="A20" s="336" t="s">
        <v>184</v>
      </c>
      <c r="B20" s="55">
        <f>S4</f>
        <v>6</v>
      </c>
      <c r="C20" s="101">
        <f>R4</f>
        <v>15</v>
      </c>
      <c r="D20" s="57">
        <f>U4</f>
        <v>8</v>
      </c>
      <c r="E20" s="86">
        <f>T4</f>
        <v>11</v>
      </c>
      <c r="F20" s="79">
        <f>S8</f>
        <v>11</v>
      </c>
      <c r="G20" s="80">
        <f>R8</f>
        <v>15</v>
      </c>
      <c r="H20" s="121">
        <f>U8</f>
        <v>0</v>
      </c>
      <c r="I20" s="56">
        <f>T8</f>
        <v>0</v>
      </c>
      <c r="J20" s="118">
        <f>S12</f>
        <v>15</v>
      </c>
      <c r="K20" s="123">
        <f>R12</f>
        <v>10</v>
      </c>
      <c r="L20" s="121">
        <f>U12</f>
        <v>3</v>
      </c>
      <c r="M20" s="54">
        <f>T12</f>
        <v>11</v>
      </c>
      <c r="N20" s="87">
        <f>S16</f>
        <v>15</v>
      </c>
      <c r="O20" s="102">
        <f>R16</f>
        <v>13</v>
      </c>
      <c r="P20" s="49">
        <f>U16</f>
        <v>0</v>
      </c>
      <c r="Q20" s="69">
        <f>T16</f>
        <v>0</v>
      </c>
      <c r="R20" s="397"/>
      <c r="S20" s="398"/>
      <c r="T20" s="398"/>
      <c r="U20" s="399"/>
      <c r="V20" s="359">
        <f>P21+L21+H21+D21</f>
        <v>5</v>
      </c>
      <c r="W20" s="404">
        <f>V20+V22</f>
        <v>5</v>
      </c>
      <c r="X20" s="344">
        <f>P20+N20+N21+L20+J20+J21+H20+F20+F21+D20+B20+B21</f>
        <v>117</v>
      </c>
      <c r="Y20" s="361">
        <f>Q20+O20+O21+M20+K20+K21+I20+G20+G21+E20+C20+C21</f>
        <v>127</v>
      </c>
      <c r="Z20" s="388">
        <f>X20+X22</f>
        <v>117</v>
      </c>
      <c r="AA20" s="389">
        <f>Y20+Y22</f>
        <v>127</v>
      </c>
      <c r="AB20" s="390" t="s">
        <v>220</v>
      </c>
      <c r="AD20" s="393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4</v>
      </c>
      <c r="AE20" s="332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6</v>
      </c>
      <c r="AF20" s="332">
        <f t="shared" ref="AF20" si="6">AD20/AE20</f>
        <v>0.66666666666666663</v>
      </c>
      <c r="AG20" s="333">
        <f t="shared" ref="AG20" si="7">Z20/AA20</f>
        <v>0.92125984251968507</v>
      </c>
    </row>
    <row r="21" spans="1:33" ht="15.75" customHeight="1" thickBot="1" x14ac:dyDescent="0.3">
      <c r="A21" s="352"/>
      <c r="B21" s="62">
        <f>S5</f>
        <v>15</v>
      </c>
      <c r="C21" s="63">
        <f>R5</f>
        <v>12</v>
      </c>
      <c r="D21" s="334">
        <f>IF(AND(B20=0,B21=0),0,1)*0+IF(AND(B20&gt;C20,B21&gt;C21),1,0)*2+IF(AND(B20&lt;C20,B21&lt;C21),1,0)*IF(AND(B20=0,B21=0),0,1)+IF(D20&gt;E20,1,0)*2+IF(D20&lt;E20,1,0)*1</f>
        <v>1</v>
      </c>
      <c r="E21" s="335"/>
      <c r="F21" s="63">
        <f>S9</f>
        <v>11</v>
      </c>
      <c r="G21" s="65">
        <f>R9</f>
        <v>15</v>
      </c>
      <c r="H21" s="334">
        <f>IF(AND(F20=0,F21=0),0,1)*0+IF(AND(F20&gt;G20,F21&gt;G21),1,0)*2+IF(AND(F20&lt;G20,F21&lt;G21),1,0)*IF(AND(F20=0,F21=0),0,1)+IF(H20&gt;I20,1,0)*2+IF(H20&lt;I20,1,0)*1</f>
        <v>1</v>
      </c>
      <c r="I21" s="335"/>
      <c r="J21" s="62">
        <f>S13</f>
        <v>18</v>
      </c>
      <c r="K21" s="63">
        <f>R13</f>
        <v>20</v>
      </c>
      <c r="L21" s="334">
        <f>IF(AND(J20=0,J21=0),0,1)*0+IF(AND(J20&gt;K20,J21&gt;K21),1,0)*2+IF(AND(J20&lt;K20,J21&lt;K21),1,0)*IF(AND(J20=0,J21=0),0,1)+IF(L20&gt;M20,1,0)*2+IF(L20&lt;M20,1,0)*1</f>
        <v>1</v>
      </c>
      <c r="M21" s="335"/>
      <c r="N21" s="91">
        <f>S17</f>
        <v>15</v>
      </c>
      <c r="O21" s="92">
        <f>R17</f>
        <v>5</v>
      </c>
      <c r="P21" s="334">
        <f>IF(AND(N20=0,N21=0),0,1)*0+IF(AND(N20&gt;O20,N21&gt;O21),1,0)*2+IF(AND(N20&lt;O20,N21&lt;O21),1,0)*IF(AND(N20=0,N21=0),0,1)+IF(P20&gt;Q20,1,0)*2+IF(P20&lt;Q20,1,0)*1</f>
        <v>2</v>
      </c>
      <c r="Q21" s="335"/>
      <c r="R21" s="397"/>
      <c r="S21" s="398"/>
      <c r="T21" s="398"/>
      <c r="U21" s="399"/>
      <c r="V21" s="403"/>
      <c r="W21" s="404"/>
      <c r="X21" s="406"/>
      <c r="Y21" s="396"/>
      <c r="Z21" s="388"/>
      <c r="AA21" s="389"/>
      <c r="AB21" s="391"/>
      <c r="AD21" s="393"/>
      <c r="AE21" s="332"/>
      <c r="AF21" s="332"/>
      <c r="AG21" s="333"/>
    </row>
    <row r="22" spans="1:33" ht="15.75" customHeight="1" thickBot="1" x14ac:dyDescent="0.3">
      <c r="A22" s="352"/>
      <c r="B22" s="70">
        <f>S6</f>
        <v>0</v>
      </c>
      <c r="C22" s="71">
        <f>R6</f>
        <v>0</v>
      </c>
      <c r="D22" s="84">
        <f>U6</f>
        <v>0</v>
      </c>
      <c r="E22" s="54">
        <f>T6</f>
        <v>0</v>
      </c>
      <c r="F22" s="58">
        <f>S10</f>
        <v>0</v>
      </c>
      <c r="G22" s="83">
        <f>R10</f>
        <v>0</v>
      </c>
      <c r="H22" s="84">
        <f>U10</f>
        <v>0</v>
      </c>
      <c r="I22" s="56">
        <f>T10</f>
        <v>0</v>
      </c>
      <c r="J22" s="70">
        <f>S14</f>
        <v>0</v>
      </c>
      <c r="K22" s="103">
        <f>R14</f>
        <v>0</v>
      </c>
      <c r="L22" s="84">
        <f>U14</f>
        <v>0</v>
      </c>
      <c r="M22" s="54">
        <f>T14</f>
        <v>0</v>
      </c>
      <c r="N22" s="95">
        <f>S18</f>
        <v>0</v>
      </c>
      <c r="O22" s="104">
        <f>R18</f>
        <v>0</v>
      </c>
      <c r="P22" s="68">
        <f>U18</f>
        <v>0</v>
      </c>
      <c r="Q22" s="69">
        <f>T18</f>
        <v>0</v>
      </c>
      <c r="R22" s="397"/>
      <c r="S22" s="398"/>
      <c r="T22" s="398"/>
      <c r="U22" s="399"/>
      <c r="V22" s="395">
        <f>P23+L23+H23+D23</f>
        <v>0</v>
      </c>
      <c r="W22" s="404"/>
      <c r="X22" s="388">
        <f>P22+N22+N23+L22+J22+J23+H22+F22+F23+D22+B22+B23</f>
        <v>0</v>
      </c>
      <c r="Y22" s="389">
        <f>Q22+O22+O23+M22+K22+K23+I22+G22+G23+E22+C22+C23</f>
        <v>0</v>
      </c>
      <c r="Z22" s="388"/>
      <c r="AA22" s="389"/>
      <c r="AB22" s="391"/>
      <c r="AD22" s="393"/>
      <c r="AE22" s="332"/>
      <c r="AF22" s="332"/>
      <c r="AG22" s="333"/>
    </row>
    <row r="23" spans="1:33" ht="15.75" customHeight="1" thickBot="1" x14ac:dyDescent="0.3">
      <c r="A23" s="337"/>
      <c r="B23" s="105">
        <f>S7</f>
        <v>0</v>
      </c>
      <c r="C23" s="106">
        <f>R7</f>
        <v>0</v>
      </c>
      <c r="D23" s="350">
        <f>IF(AND(B22=0,B23=0),0,1)*0+IF(AND(B22&gt;C22,B23&gt;C23),1,0)*2+IF(AND(B22&lt;C22,B23&lt;C23),1,0)*IF(AND(B22=0,B23=0),0,1)+IF(D22&gt;E22,1,0)*2+IF(D22&lt;E22,1,0)*1</f>
        <v>0</v>
      </c>
      <c r="E23" s="351"/>
      <c r="F23" s="106">
        <f>S11</f>
        <v>0</v>
      </c>
      <c r="G23" s="107">
        <f>R11</f>
        <v>0</v>
      </c>
      <c r="H23" s="350">
        <f>IF(AND(F22=0,F23=0),0,1)*0+IF(AND(F22&gt;G22,F23&gt;G23),1,0)*2+IF(AND(F22&lt;G22,F23&lt;G23),1,0)*IF(AND(F22=0,F23=0),0,1)+IF(H22&gt;I22,1,0)*2+IF(H22&lt;I22,1,0)*1</f>
        <v>0</v>
      </c>
      <c r="I23" s="351"/>
      <c r="J23" s="105">
        <f>S15</f>
        <v>0</v>
      </c>
      <c r="K23" s="106">
        <f>R15</f>
        <v>0</v>
      </c>
      <c r="L23" s="350">
        <f>IF(AND(J22=0,J23=0),0,1)*0+IF(AND(J22&gt;K22,J23&gt;K23),1,0)*2+IF(AND(J22&lt;K22,J23&lt;K23),1,0)*IF(AND(J22=0,J23=0),0,1)+IF(L22&gt;M22,1,0)*2+IF(L22&lt;M22,1,0)*1</f>
        <v>0</v>
      </c>
      <c r="M23" s="351"/>
      <c r="N23" s="108">
        <f>S19</f>
        <v>0</v>
      </c>
      <c r="O23" s="109">
        <f>R19</f>
        <v>0</v>
      </c>
      <c r="P23" s="350">
        <f>IF(AND(N22=0,N23=0),0,1)*0+IF(AND(N22&gt;O22,N23&gt;O23),1,0)*2+IF(AND(N22&lt;O22,N23&lt;O23),1,0)*IF(AND(N22=0,N23=0),0,1)+IF(P22&gt;Q22,1,0)*2+IF(P22&lt;Q22,1,0)*1</f>
        <v>0</v>
      </c>
      <c r="Q23" s="351"/>
      <c r="R23" s="400"/>
      <c r="S23" s="401"/>
      <c r="T23" s="401"/>
      <c r="U23" s="402"/>
      <c r="V23" s="378"/>
      <c r="W23" s="405"/>
      <c r="X23" s="345"/>
      <c r="Y23" s="379"/>
      <c r="Z23" s="345"/>
      <c r="AA23" s="379"/>
      <c r="AB23" s="392"/>
      <c r="AD23" s="394"/>
      <c r="AE23" s="348"/>
      <c r="AF23" s="348"/>
      <c r="AG23" s="349"/>
    </row>
    <row r="24" spans="1:33" ht="15.75" thickTop="1" x14ac:dyDescent="0.25"/>
    <row r="26" spans="1:33" x14ac:dyDescent="0.25">
      <c r="A26" t="s">
        <v>10</v>
      </c>
    </row>
  </sheetData>
  <mergeCells count="129">
    <mergeCell ref="A16:A19"/>
    <mergeCell ref="N16:Q19"/>
    <mergeCell ref="W16:W19"/>
    <mergeCell ref="D19:E19"/>
    <mergeCell ref="H19:I19"/>
    <mergeCell ref="L19:M19"/>
    <mergeCell ref="D17:E17"/>
    <mergeCell ref="H17:I17"/>
    <mergeCell ref="A12:A15"/>
    <mergeCell ref="J12:M15"/>
    <mergeCell ref="W12:W15"/>
    <mergeCell ref="D15:E15"/>
    <mergeCell ref="L17:M17"/>
    <mergeCell ref="P13:Q13"/>
    <mergeCell ref="D11:E11"/>
    <mergeCell ref="L9:M9"/>
    <mergeCell ref="P9:Q9"/>
    <mergeCell ref="D9:E9"/>
    <mergeCell ref="L11:M11"/>
    <mergeCell ref="P11:Q11"/>
    <mergeCell ref="V8:V9"/>
    <mergeCell ref="A8:A11"/>
    <mergeCell ref="F8:I11"/>
    <mergeCell ref="A1:AB1"/>
    <mergeCell ref="R3:U3"/>
    <mergeCell ref="X3:Y3"/>
    <mergeCell ref="Z3:AA3"/>
    <mergeCell ref="V4:V5"/>
    <mergeCell ref="X4:X5"/>
    <mergeCell ref="Y4:Y5"/>
    <mergeCell ref="B3:E3"/>
    <mergeCell ref="F3:I3"/>
    <mergeCell ref="J3:M3"/>
    <mergeCell ref="N3:Q3"/>
    <mergeCell ref="V3:W3"/>
    <mergeCell ref="A4:A7"/>
    <mergeCell ref="B4:E7"/>
    <mergeCell ref="W4:W7"/>
    <mergeCell ref="H5:I5"/>
    <mergeCell ref="L5:M5"/>
    <mergeCell ref="P5:Q5"/>
    <mergeCell ref="H7:I7"/>
    <mergeCell ref="L7:M7"/>
    <mergeCell ref="P7:Q7"/>
    <mergeCell ref="Z4:Z7"/>
    <mergeCell ref="AA4:AA7"/>
    <mergeCell ref="AB4:AB7"/>
    <mergeCell ref="AD4:AD7"/>
    <mergeCell ref="AE4:AE7"/>
    <mergeCell ref="AF4:AF7"/>
    <mergeCell ref="AG4:AG7"/>
    <mergeCell ref="T5:U5"/>
    <mergeCell ref="V6:V7"/>
    <mergeCell ref="X6:X7"/>
    <mergeCell ref="Y6:Y7"/>
    <mergeCell ref="T7:U7"/>
    <mergeCell ref="AG8:AG11"/>
    <mergeCell ref="T9:U9"/>
    <mergeCell ref="V10:V11"/>
    <mergeCell ref="X10:X11"/>
    <mergeCell ref="Y10:Y11"/>
    <mergeCell ref="T11:U11"/>
    <mergeCell ref="X8:X9"/>
    <mergeCell ref="Y8:Y9"/>
    <mergeCell ref="AD8:AD11"/>
    <mergeCell ref="AE8:AE11"/>
    <mergeCell ref="AF8:AF11"/>
    <mergeCell ref="W8:W11"/>
    <mergeCell ref="Z8:Z11"/>
    <mergeCell ref="AA8:AA11"/>
    <mergeCell ref="AB8:AB11"/>
    <mergeCell ref="AE20:AE23"/>
    <mergeCell ref="AF20:AF23"/>
    <mergeCell ref="AG20:AG23"/>
    <mergeCell ref="D21:E21"/>
    <mergeCell ref="AF12:AF15"/>
    <mergeCell ref="AG12:AG15"/>
    <mergeCell ref="T13:U13"/>
    <mergeCell ref="V14:V15"/>
    <mergeCell ref="X14:X15"/>
    <mergeCell ref="Y14:Y15"/>
    <mergeCell ref="T15:U15"/>
    <mergeCell ref="V12:V13"/>
    <mergeCell ref="X12:X13"/>
    <mergeCell ref="Y12:Y13"/>
    <mergeCell ref="AD12:AD15"/>
    <mergeCell ref="AE12:AE15"/>
    <mergeCell ref="Z12:Z15"/>
    <mergeCell ref="AA12:AA15"/>
    <mergeCell ref="AB12:AB15"/>
    <mergeCell ref="H15:I15"/>
    <mergeCell ref="P15:Q15"/>
    <mergeCell ref="D13:E13"/>
    <mergeCell ref="H13:I13"/>
    <mergeCell ref="AF16:AF19"/>
    <mergeCell ref="AG16:AG19"/>
    <mergeCell ref="T17:U17"/>
    <mergeCell ref="V18:V19"/>
    <mergeCell ref="X18:X19"/>
    <mergeCell ref="Y18:Y19"/>
    <mergeCell ref="T19:U19"/>
    <mergeCell ref="V16:V17"/>
    <mergeCell ref="X16:X17"/>
    <mergeCell ref="Y16:Y17"/>
    <mergeCell ref="AD16:AD19"/>
    <mergeCell ref="AE16:AE19"/>
    <mergeCell ref="Z16:Z19"/>
    <mergeCell ref="AA16:AA19"/>
    <mergeCell ref="AB16:AB19"/>
    <mergeCell ref="D23:E23"/>
    <mergeCell ref="H23:I23"/>
    <mergeCell ref="L23:M23"/>
    <mergeCell ref="P23:Q23"/>
    <mergeCell ref="Y20:Y21"/>
    <mergeCell ref="A20:A23"/>
    <mergeCell ref="R20:U23"/>
    <mergeCell ref="V20:V21"/>
    <mergeCell ref="W20:W23"/>
    <mergeCell ref="X20:X21"/>
    <mergeCell ref="Z20:Z23"/>
    <mergeCell ref="AA20:AA23"/>
    <mergeCell ref="AB20:AB23"/>
    <mergeCell ref="AD20:AD23"/>
    <mergeCell ref="H21:I21"/>
    <mergeCell ref="L21:M21"/>
    <mergeCell ref="P21:Q21"/>
    <mergeCell ref="V22:V23"/>
    <mergeCell ref="X22:X23"/>
    <mergeCell ref="Y22:Y2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4" workbookViewId="0">
      <selection activeCell="A12" sqref="A12:A15"/>
    </sheetView>
  </sheetViews>
  <sheetFormatPr defaultRowHeight="15" x14ac:dyDescent="0.25"/>
  <cols>
    <col min="1" max="1" width="17.57031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42578125" customWidth="1"/>
    <col min="15" max="16" width="3.7109375" customWidth="1"/>
    <col min="17" max="17" width="3.5703125" customWidth="1"/>
    <col min="18" max="19" width="3.7109375" customWidth="1"/>
    <col min="20" max="20" width="3.85546875" customWidth="1"/>
    <col min="21" max="21" width="4.28515625" customWidth="1"/>
    <col min="22" max="22" width="3.7109375" customWidth="1"/>
    <col min="23" max="23" width="4.5703125" customWidth="1"/>
    <col min="24" max="24" width="4.140625" customWidth="1"/>
    <col min="25" max="25" width="4.42578125" customWidth="1"/>
    <col min="26" max="26" width="4.28515625" customWidth="1"/>
    <col min="27" max="27" width="4.42578125" customWidth="1"/>
    <col min="28" max="28" width="8.42578125" customWidth="1"/>
    <col min="29" max="29" width="10.28515625" customWidth="1"/>
    <col min="31" max="31" width="9.85546875" customWidth="1"/>
  </cols>
  <sheetData>
    <row r="1" spans="1:33" ht="36" customHeight="1" x14ac:dyDescent="0.25">
      <c r="A1" s="372" t="s">
        <v>20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</row>
    <row r="2" spans="1:33" ht="15.75" thickBot="1" x14ac:dyDescent="0.3"/>
    <row r="3" spans="1:33" ht="60" customHeight="1" thickTop="1" thickBot="1" x14ac:dyDescent="0.3">
      <c r="A3" s="1" t="s">
        <v>0</v>
      </c>
      <c r="B3" s="373">
        <v>1</v>
      </c>
      <c r="C3" s="374"/>
      <c r="D3" s="374"/>
      <c r="E3" s="375"/>
      <c r="F3" s="373">
        <v>2</v>
      </c>
      <c r="G3" s="374"/>
      <c r="H3" s="374"/>
      <c r="I3" s="375"/>
      <c r="J3" s="373">
        <v>3</v>
      </c>
      <c r="K3" s="374"/>
      <c r="L3" s="374"/>
      <c r="M3" s="375"/>
      <c r="N3" s="373">
        <v>4</v>
      </c>
      <c r="O3" s="374"/>
      <c r="P3" s="374"/>
      <c r="Q3" s="374"/>
      <c r="R3" s="373">
        <v>5</v>
      </c>
      <c r="S3" s="374"/>
      <c r="T3" s="374"/>
      <c r="U3" s="375"/>
      <c r="V3" s="413" t="s">
        <v>1</v>
      </c>
      <c r="W3" s="414"/>
      <c r="X3" s="376" t="s">
        <v>2</v>
      </c>
      <c r="Y3" s="377"/>
      <c r="Z3" s="376" t="s">
        <v>3</v>
      </c>
      <c r="AA3" s="377"/>
      <c r="AB3" s="2" t="s">
        <v>4</v>
      </c>
      <c r="AD3" s="43" t="s">
        <v>6</v>
      </c>
      <c r="AE3" s="44" t="s">
        <v>7</v>
      </c>
      <c r="AF3" s="44" t="s">
        <v>8</v>
      </c>
      <c r="AG3" s="45" t="s">
        <v>9</v>
      </c>
    </row>
    <row r="4" spans="1:33" ht="16.5" customHeight="1" thickTop="1" thickBot="1" x14ac:dyDescent="0.3">
      <c r="A4" s="336" t="s">
        <v>175</v>
      </c>
      <c r="B4" s="416"/>
      <c r="C4" s="417"/>
      <c r="D4" s="417"/>
      <c r="E4" s="418"/>
      <c r="F4" s="29">
        <v>11</v>
      </c>
      <c r="G4" s="30">
        <v>15</v>
      </c>
      <c r="H4" s="31">
        <v>11</v>
      </c>
      <c r="I4" s="40">
        <v>4</v>
      </c>
      <c r="J4" s="29">
        <v>14</v>
      </c>
      <c r="K4" s="32">
        <v>16</v>
      </c>
      <c r="L4" s="31">
        <v>11</v>
      </c>
      <c r="M4" s="41">
        <v>6</v>
      </c>
      <c r="N4" s="29">
        <v>11</v>
      </c>
      <c r="O4" s="32">
        <v>15</v>
      </c>
      <c r="P4" s="31"/>
      <c r="Q4" s="40"/>
      <c r="R4" s="110">
        <v>9</v>
      </c>
      <c r="S4" s="111">
        <v>15</v>
      </c>
      <c r="T4" s="31">
        <v>13</v>
      </c>
      <c r="U4" s="41">
        <v>11</v>
      </c>
      <c r="V4" s="359">
        <f>T5+P5+L5+H5</f>
        <v>7</v>
      </c>
      <c r="W4" s="411">
        <f>V4+V6</f>
        <v>7</v>
      </c>
      <c r="X4" s="344">
        <f>J4+J5+L4+N4+N5+P4+H4+F4+F5+R4+R5+T4</f>
        <v>136</v>
      </c>
      <c r="Y4" s="361">
        <f>K5+K4+M4+O5+O4+U4+I4+G4+G5+Q4+S4+S5</f>
        <v>128</v>
      </c>
      <c r="Z4" s="425">
        <f>X4+X6</f>
        <v>136</v>
      </c>
      <c r="AA4" s="428">
        <f>Y4+Y6</f>
        <v>128</v>
      </c>
      <c r="AB4" s="390" t="s">
        <v>218</v>
      </c>
      <c r="AD4" s="407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6</v>
      </c>
      <c r="AE4" s="33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5</v>
      </c>
      <c r="AF4" s="332">
        <f>AD4/AE4</f>
        <v>1.2</v>
      </c>
      <c r="AG4" s="333">
        <f>Z4/AA4</f>
        <v>1.0625</v>
      </c>
    </row>
    <row r="5" spans="1:33" ht="15.75" customHeight="1" thickBot="1" x14ac:dyDescent="0.3">
      <c r="A5" s="352"/>
      <c r="B5" s="419"/>
      <c r="C5" s="420"/>
      <c r="D5" s="420"/>
      <c r="E5" s="421"/>
      <c r="F5" s="33">
        <v>15</v>
      </c>
      <c r="G5" s="34">
        <v>7</v>
      </c>
      <c r="H5" s="334">
        <f>IF(AND(F4=0,F5=0),0,1)*0+IF(AND(F4&gt;G4,F5&gt;G5),1,0)*2+IF(AND(F4&lt;G4,F5&lt;G5),1,0)*IF(AND(F4=0,F5=0),0,1)+IF(H4&gt;I4,1,0)*2+IF(H4&lt;I4,1,0)*1</f>
        <v>2</v>
      </c>
      <c r="I5" s="335"/>
      <c r="J5" s="33">
        <v>15</v>
      </c>
      <c r="K5" s="34">
        <v>11</v>
      </c>
      <c r="L5" s="334">
        <f>IF(AND(J4=0,J5=0),0,1)*0+IF(AND(J4&gt;K4,J5&gt;K5),1,0)*2+IF(AND(J4&lt;K4,J5&lt;K5),1,0)*IF(AND(J4=0,J5=0),0,1)+IF(L4&gt;M4,1,0)*2+IF(L4&lt;M4,1,0)*1</f>
        <v>2</v>
      </c>
      <c r="M5" s="335"/>
      <c r="N5" s="33">
        <v>11</v>
      </c>
      <c r="O5" s="34">
        <v>15</v>
      </c>
      <c r="P5" s="334">
        <f>IF(AND(N4=0,N5=0),0,1)*0+IF(AND(N4&gt;O4,N5&gt;O5),1,0)*2+IF(AND(N4&lt;O4,N5&lt;O5),1,0)*IF(AND(N4=0,N5=0),0,1)+IF(P4&gt;Q4,1,0)*2+IF(P4&lt;Q4,1,0)*1</f>
        <v>1</v>
      </c>
      <c r="Q5" s="335"/>
      <c r="R5" s="112">
        <v>15</v>
      </c>
      <c r="S5" s="46">
        <v>13</v>
      </c>
      <c r="T5" s="334">
        <f>IF(AND(R4=0,R5=0),0,1)*0+IF(AND(R4&gt;S4,R5&gt;S5),1,0)*2+IF(AND(R4&lt;S4,R5&lt;S5),1,0)*IF(AND(R4=0,R5=0),0,1)+IF(T4&gt;U4,1,0)*2+IF(T4&lt;U4,1,0)*1</f>
        <v>2</v>
      </c>
      <c r="U5" s="335"/>
      <c r="V5" s="360"/>
      <c r="W5" s="404"/>
      <c r="X5" s="356"/>
      <c r="Y5" s="362"/>
      <c r="Z5" s="426"/>
      <c r="AA5" s="429"/>
      <c r="AB5" s="391"/>
      <c r="AD5" s="407"/>
      <c r="AE5" s="332"/>
      <c r="AF5" s="332"/>
      <c r="AG5" s="333"/>
    </row>
    <row r="6" spans="1:33" ht="16.5" customHeight="1" thickTop="1" thickBot="1" x14ac:dyDescent="0.3">
      <c r="A6" s="352"/>
      <c r="B6" s="419"/>
      <c r="C6" s="420"/>
      <c r="D6" s="420"/>
      <c r="E6" s="421"/>
      <c r="F6" s="35"/>
      <c r="G6" s="36"/>
      <c r="H6" s="37"/>
      <c r="I6" s="40"/>
      <c r="J6" s="35"/>
      <c r="K6" s="36"/>
      <c r="L6" s="37"/>
      <c r="M6" s="41"/>
      <c r="N6" s="35"/>
      <c r="O6" s="36"/>
      <c r="P6" s="37"/>
      <c r="Q6" s="40"/>
      <c r="R6" s="113"/>
      <c r="S6" s="114"/>
      <c r="T6" s="37"/>
      <c r="U6" s="41"/>
      <c r="V6" s="359">
        <f>T7+P7+L7+H7</f>
        <v>0</v>
      </c>
      <c r="W6" s="404"/>
      <c r="X6" s="344">
        <f>J6+J7+L6+N6+N7+P6+H6+F6+F7+T6+R6+R7</f>
        <v>0</v>
      </c>
      <c r="Y6" s="361">
        <f>K7+K6+M6+O7+O6+U6+I6+G6+G7+S6+S7+Q6</f>
        <v>0</v>
      </c>
      <c r="Z6" s="426"/>
      <c r="AA6" s="429"/>
      <c r="AB6" s="391"/>
      <c r="AD6" s="407"/>
      <c r="AE6" s="332"/>
      <c r="AF6" s="332"/>
      <c r="AG6" s="333"/>
    </row>
    <row r="7" spans="1:33" ht="15.75" customHeight="1" thickBot="1" x14ac:dyDescent="0.3">
      <c r="A7" s="415"/>
      <c r="B7" s="422"/>
      <c r="C7" s="423"/>
      <c r="D7" s="423"/>
      <c r="E7" s="424"/>
      <c r="F7" s="40"/>
      <c r="G7" s="38"/>
      <c r="H7" s="334">
        <f>IF(AND(F6=0,F7=0),0,1)*0+IF(AND(F6&gt;G6,F7&gt;G7),1,0)*2+IF(AND(F6&lt;G6,F7&lt;G7),1,0)*IF(AND(F6=0,F7=0),0,1)+IF(H6&gt;I6,1,0)*2+IF(H6&lt;I6,1,0)*1</f>
        <v>0</v>
      </c>
      <c r="I7" s="335"/>
      <c r="J7" s="39"/>
      <c r="K7" s="38"/>
      <c r="L7" s="409">
        <f>IF(AND(J6=0,J7=0),0,1)*0+IF(AND(J6&gt;K6,J7&gt;K7),1,0)*2+IF(AND(J6&lt;K6,J7&lt;K7),1,0)*IF(AND(J6=0,J7=0),0,1)+IF(L6&gt;M6,1,0)*2+IF(L6&lt;M6,1,0)*1</f>
        <v>0</v>
      </c>
      <c r="M7" s="410"/>
      <c r="N7" s="42"/>
      <c r="O7" s="38"/>
      <c r="P7" s="409">
        <f>IF(AND(N6=0,N7=0),0,1)*0+IF(AND(N6&gt;O6,N7&gt;O7),1,0)*2+IF(AND(N6&lt;O6,N7&lt;O7),1,0)*IF(AND(N6=0,N7=0),0,1)+IF(P6&gt;Q6,1,0)*2+IF(P6&lt;Q6,1,0)*1</f>
        <v>0</v>
      </c>
      <c r="Q7" s="410"/>
      <c r="R7" s="115"/>
      <c r="S7" s="116"/>
      <c r="T7" s="409">
        <f>IF(AND(R6=0,R7=0),0,1)*0+IF(AND(R6&gt;S6,R7&gt;S7),1,0)*2+IF(AND(R6&lt;S6,R7&lt;S7),1,0)*IF(AND(R6=0,R7=0),0,1)+IF(T6&gt;U6,1,0)*2+IF(T6&lt;U6,1,0)*1</f>
        <v>0</v>
      </c>
      <c r="U7" s="410"/>
      <c r="V7" s="360"/>
      <c r="W7" s="412"/>
      <c r="X7" s="356"/>
      <c r="Y7" s="362"/>
      <c r="Z7" s="427"/>
      <c r="AA7" s="430"/>
      <c r="AB7" s="408"/>
      <c r="AD7" s="407"/>
      <c r="AE7" s="332"/>
      <c r="AF7" s="332"/>
      <c r="AG7" s="333"/>
    </row>
    <row r="8" spans="1:33" ht="16.5" customHeight="1" thickTop="1" thickBot="1" x14ac:dyDescent="0.3">
      <c r="A8" s="437" t="s">
        <v>176</v>
      </c>
      <c r="B8" s="47">
        <f>G4</f>
        <v>15</v>
      </c>
      <c r="C8" s="48">
        <f>F4</f>
        <v>11</v>
      </c>
      <c r="D8" s="49">
        <f>I4</f>
        <v>4</v>
      </c>
      <c r="E8" s="50">
        <f>H4</f>
        <v>11</v>
      </c>
      <c r="F8" s="431"/>
      <c r="G8" s="432"/>
      <c r="H8" s="432"/>
      <c r="I8" s="433"/>
      <c r="J8" s="51">
        <v>13</v>
      </c>
      <c r="K8" s="52">
        <v>15</v>
      </c>
      <c r="L8" s="117">
        <v>11</v>
      </c>
      <c r="M8" s="54">
        <v>5</v>
      </c>
      <c r="N8" s="118">
        <v>5</v>
      </c>
      <c r="O8" s="119">
        <v>15</v>
      </c>
      <c r="P8" s="117"/>
      <c r="Q8" s="56"/>
      <c r="R8" s="120">
        <v>16</v>
      </c>
      <c r="S8" s="119">
        <v>14</v>
      </c>
      <c r="T8" s="121">
        <v>11</v>
      </c>
      <c r="U8" s="54">
        <v>8</v>
      </c>
      <c r="V8" s="359">
        <f>T9+P9+L9+D9</f>
        <v>6</v>
      </c>
      <c r="W8" s="411">
        <f>V8+V10</f>
        <v>6</v>
      </c>
      <c r="X8" s="344">
        <f>J8+J9+L8+N8+N9+P8+D8+B8+B9+R8+R9+T8</f>
        <v>113</v>
      </c>
      <c r="Y8" s="361">
        <f>K9+K8+M8+O9+O8+U8+E8+C8+C9+S8+S9+Q8</f>
        <v>133</v>
      </c>
      <c r="Z8" s="344">
        <f>X8+X10</f>
        <v>113</v>
      </c>
      <c r="AA8" s="361">
        <f>Y8+Y10</f>
        <v>133</v>
      </c>
      <c r="AB8" s="390" t="s">
        <v>219</v>
      </c>
      <c r="AD8" s="407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5</v>
      </c>
      <c r="AE8" s="33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6</v>
      </c>
      <c r="AF8" s="332">
        <f t="shared" ref="AF8" si="0">AD8/AE8</f>
        <v>0.83333333333333337</v>
      </c>
      <c r="AG8" s="333">
        <f t="shared" ref="AG8" si="1">Z8/AA8</f>
        <v>0.84962406015037595</v>
      </c>
    </row>
    <row r="9" spans="1:33" ht="15.75" customHeight="1" thickTop="1" thickBot="1" x14ac:dyDescent="0.3">
      <c r="A9" s="437"/>
      <c r="B9" s="60">
        <f>G5</f>
        <v>7</v>
      </c>
      <c r="C9" s="61">
        <f>F5</f>
        <v>15</v>
      </c>
      <c r="D9" s="334">
        <f>IF(AND(B8=0,B9=0),0,1)*0+IF(AND(B8&gt;C8,B9&gt;C9),1,0)*2+IF(AND(B8&lt;C8,B9&lt;C9),1,0)*IF(AND(B8=0,B9=0),0,1)+IF(D8&gt;E8,1,0)*2+IF(D8&lt;E8,1,0)*1</f>
        <v>1</v>
      </c>
      <c r="E9" s="335"/>
      <c r="F9" s="397"/>
      <c r="G9" s="398"/>
      <c r="H9" s="398"/>
      <c r="I9" s="399"/>
      <c r="J9" s="62">
        <v>15</v>
      </c>
      <c r="K9" s="63">
        <v>9</v>
      </c>
      <c r="L9" s="334">
        <f>IF(AND(J8=0,J9=0),0,1)*0+IF(AND(J8&gt;K8,J9&gt;K9),1,0)*2+IF(AND(J8&lt;K8,J9&lt;K9),1,0)*IF(AND(J8=0,J9=0),0,1)+IF(L8&gt;M8,1,0)*2+IF(L8&lt;M8,1,0)*1</f>
        <v>2</v>
      </c>
      <c r="M9" s="335"/>
      <c r="N9" s="62">
        <v>3</v>
      </c>
      <c r="O9" s="63">
        <v>15</v>
      </c>
      <c r="P9" s="334">
        <f>IF(AND(N8=0,N9=0),0,1)*0+IF(AND(N8&gt;O8,N9&gt;O9),1,0)*2+IF(AND(N8&lt;O8,N9&lt;O9),1,0)*IF(AND(N8=0,N9=0),0,1)+IF(P8&gt;Q8,1,0)*2+IF(P8&lt;Q8,1,0)*1</f>
        <v>1</v>
      </c>
      <c r="Q9" s="335"/>
      <c r="R9" s="64">
        <v>13</v>
      </c>
      <c r="S9" s="63">
        <v>15</v>
      </c>
      <c r="T9" s="334">
        <f>IF(AND(R8=0,R9=0),0,1)*0+IF(AND(R8&gt;S8,R9&gt;S9),1,0)*2+IF(AND(R8&lt;S8,R9&lt;S9),1,0)*IF(AND(R8=0,R9=0),0,1)+IF(T8&gt;U8,1,0)*2+IF(T8&lt;U8,1,0)*1</f>
        <v>2</v>
      </c>
      <c r="U9" s="335"/>
      <c r="V9" s="360"/>
      <c r="W9" s="404"/>
      <c r="X9" s="356"/>
      <c r="Y9" s="362"/>
      <c r="Z9" s="388"/>
      <c r="AA9" s="389"/>
      <c r="AB9" s="391"/>
      <c r="AD9" s="407"/>
      <c r="AE9" s="332"/>
      <c r="AF9" s="332"/>
      <c r="AG9" s="333"/>
    </row>
    <row r="10" spans="1:33" ht="16.5" customHeight="1" thickTop="1" thickBot="1" x14ac:dyDescent="0.3">
      <c r="A10" s="437"/>
      <c r="B10" s="66">
        <f>G6</f>
        <v>0</v>
      </c>
      <c r="C10" s="67">
        <f>F6</f>
        <v>0</v>
      </c>
      <c r="D10" s="68">
        <f>I6</f>
        <v>0</v>
      </c>
      <c r="E10" s="69">
        <f>H6</f>
        <v>0</v>
      </c>
      <c r="F10" s="397"/>
      <c r="G10" s="398"/>
      <c r="H10" s="398"/>
      <c r="I10" s="399"/>
      <c r="J10" s="70"/>
      <c r="K10" s="71"/>
      <c r="L10" s="72"/>
      <c r="M10" s="54"/>
      <c r="N10" s="70"/>
      <c r="O10" s="71"/>
      <c r="P10" s="72"/>
      <c r="Q10" s="56"/>
      <c r="R10" s="73"/>
      <c r="S10" s="71"/>
      <c r="T10" s="56"/>
      <c r="U10" s="59"/>
      <c r="V10" s="359">
        <f>P11+L11+D11+T11</f>
        <v>0</v>
      </c>
      <c r="W10" s="404"/>
      <c r="X10" s="344">
        <f>J10+J11+L10+N10+N11+P10+D10+B10+B11+R10+R11+T10</f>
        <v>0</v>
      </c>
      <c r="Y10" s="361">
        <f>K11+K10+M10+O11+O10+U10+E10+C10+C11+S10+S11+Q10</f>
        <v>0</v>
      </c>
      <c r="Z10" s="388"/>
      <c r="AA10" s="389"/>
      <c r="AB10" s="391"/>
      <c r="AD10" s="407"/>
      <c r="AE10" s="332"/>
      <c r="AF10" s="332"/>
      <c r="AG10" s="333"/>
    </row>
    <row r="11" spans="1:33" ht="15.75" customHeight="1" thickTop="1" thickBot="1" x14ac:dyDescent="0.3">
      <c r="A11" s="437"/>
      <c r="B11" s="74">
        <f>G7</f>
        <v>0</v>
      </c>
      <c r="C11" s="75">
        <f>F7</f>
        <v>0</v>
      </c>
      <c r="D11" s="334">
        <f>IF(AND(B10=0,B11=0),0,1)*0+IF(AND(B10&gt;C10,B11&gt;C11),1,0)*2+IF(AND(B10&lt;C10,B11&lt;C11),1,0)*IF(AND(B10=0,B11=0),0,1)+IF(D10&gt;E10,1,0)*2+IF(D10&lt;E10,1,0)*1</f>
        <v>0</v>
      </c>
      <c r="E11" s="335"/>
      <c r="F11" s="434"/>
      <c r="G11" s="435"/>
      <c r="H11" s="435"/>
      <c r="I11" s="436"/>
      <c r="J11" s="76"/>
      <c r="K11" s="77"/>
      <c r="L11" s="334">
        <f>IF(AND(J10=0,J11=0),0,1)*0+IF(AND(J10&gt;K10,J11&gt;K11),1,0)*2+IF(AND(J10&lt;K10,J11&lt;K11),1,0)*IF(AND(J10=0,J11=0),0,1)+IF(L10&gt;M10,1,0)*2+IF(L10&lt;M10,1,0)*1</f>
        <v>0</v>
      </c>
      <c r="M11" s="335"/>
      <c r="N11" s="76"/>
      <c r="O11" s="77"/>
      <c r="P11" s="409">
        <f>IF(AND(N10=0,N11=0),0,1)*0+IF(AND(N10&gt;O10,N11&gt;O11),1,0)*2+IF(AND(N10&lt;O10,N11&lt;O11),1,0)*IF(AND(N10=0,N11=0),0,1)+IF(P10&gt;Q10,1,0)*2+IF(P10&lt;Q10,1,0)*1</f>
        <v>0</v>
      </c>
      <c r="Q11" s="410"/>
      <c r="R11" s="78"/>
      <c r="S11" s="77"/>
      <c r="T11" s="409">
        <f>IF(AND(R10=0,R11=0),0,1)*0+IF(AND(R10&gt;S10,R11&gt;S11),1,0)*2+IF(AND(R10&lt;S10,R11&lt;S11),1,0)*IF(AND(R10=0,R11=0),0,1)+IF(T10&gt;U10,1,0)*2+IF(T10&lt;U10,1,0)*1</f>
        <v>0</v>
      </c>
      <c r="U11" s="410"/>
      <c r="V11" s="360"/>
      <c r="W11" s="412"/>
      <c r="X11" s="356"/>
      <c r="Y11" s="362"/>
      <c r="Z11" s="406"/>
      <c r="AA11" s="396"/>
      <c r="AB11" s="408"/>
      <c r="AD11" s="407"/>
      <c r="AE11" s="332"/>
      <c r="AF11" s="332"/>
      <c r="AG11" s="333"/>
    </row>
    <row r="12" spans="1:33" ht="16.5" customHeight="1" thickTop="1" thickBot="1" x14ac:dyDescent="0.3">
      <c r="A12" s="336" t="s">
        <v>177</v>
      </c>
      <c r="B12" s="55">
        <f>K4</f>
        <v>16</v>
      </c>
      <c r="C12" s="52">
        <f>J4</f>
        <v>14</v>
      </c>
      <c r="D12" s="53">
        <f>M4</f>
        <v>6</v>
      </c>
      <c r="E12" s="54">
        <f>L4</f>
        <v>11</v>
      </c>
      <c r="F12" s="79">
        <f>K8</f>
        <v>15</v>
      </c>
      <c r="G12" s="80">
        <f>J8</f>
        <v>13</v>
      </c>
      <c r="H12" s="57">
        <f>M8</f>
        <v>5</v>
      </c>
      <c r="I12" s="56">
        <f>L8</f>
        <v>11</v>
      </c>
      <c r="J12" s="431"/>
      <c r="K12" s="432"/>
      <c r="L12" s="432"/>
      <c r="M12" s="433"/>
      <c r="N12" s="55">
        <v>15</v>
      </c>
      <c r="O12" s="52">
        <v>10</v>
      </c>
      <c r="P12" s="117">
        <v>4</v>
      </c>
      <c r="Q12" s="56">
        <v>11</v>
      </c>
      <c r="R12" s="120">
        <v>16</v>
      </c>
      <c r="S12" s="119">
        <v>14</v>
      </c>
      <c r="T12" s="56"/>
      <c r="U12" s="122"/>
      <c r="V12" s="359">
        <f>P13+H13+D13+T13</f>
        <v>5</v>
      </c>
      <c r="W12" s="411">
        <f>V12+V14</f>
        <v>5</v>
      </c>
      <c r="X12" s="344">
        <f>H12+F12+F13+D12+B12+B13+N12+N13+P12+R12+R13+T12</f>
        <v>122</v>
      </c>
      <c r="Y12" s="361">
        <f>I12+G12+G13+E12+C12+C13+O13+O12+U12+S12+S13+Q12</f>
        <v>142</v>
      </c>
      <c r="Z12" s="344">
        <f>X12+X14</f>
        <v>122</v>
      </c>
      <c r="AA12" s="361">
        <f>Y12+Y14</f>
        <v>142</v>
      </c>
      <c r="AB12" s="390" t="s">
        <v>220</v>
      </c>
      <c r="AD12" s="407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5</v>
      </c>
      <c r="AE12" s="33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6</v>
      </c>
      <c r="AF12" s="332">
        <f t="shared" ref="AF12" si="2">AD12/AE12</f>
        <v>0.83333333333333337</v>
      </c>
      <c r="AG12" s="333">
        <f t="shared" ref="AG12" si="3">Z12/AA12</f>
        <v>0.85915492957746475</v>
      </c>
    </row>
    <row r="13" spans="1:33" ht="15.75" customHeight="1" thickBot="1" x14ac:dyDescent="0.3">
      <c r="A13" s="352"/>
      <c r="B13" s="62">
        <f>K5</f>
        <v>11</v>
      </c>
      <c r="C13" s="63">
        <f>J5</f>
        <v>15</v>
      </c>
      <c r="D13" s="334">
        <f>IF(AND(B12=0,B13=0),0,1)*0+IF(AND(B12&gt;C12,B13&gt;C13),1,0)*2+IF(AND(B12&lt;C12,B13&lt;C13),1,0)*IF(AND(B12=0,B13=0),0,1)+IF(D12&gt;E12,1,0)*2+IF(D12&lt;E12,1,0)*1</f>
        <v>1</v>
      </c>
      <c r="E13" s="335"/>
      <c r="F13" s="82">
        <f>K9</f>
        <v>9</v>
      </c>
      <c r="G13" s="65">
        <f>J9</f>
        <v>15</v>
      </c>
      <c r="H13" s="334">
        <f>IF(AND(F12=0,F13=0),0,1)*0+IF(AND(F12&gt;G12,F13&gt;G13),1,0)*2+IF(AND(F12&lt;G12,F13&lt;G13),1,0)*IF(AND(F12=0,F13=0),0,1)+IF(H12&gt;I12,1,0)*2+IF(H12&lt;I12,1,0)*1</f>
        <v>1</v>
      </c>
      <c r="I13" s="335"/>
      <c r="J13" s="397"/>
      <c r="K13" s="398"/>
      <c r="L13" s="398"/>
      <c r="M13" s="399"/>
      <c r="N13" s="62">
        <v>10</v>
      </c>
      <c r="O13" s="63">
        <v>15</v>
      </c>
      <c r="P13" s="334">
        <f>IF(AND(N12=0,N13=0),0,1)*0+IF(AND(N12&gt;O12,N13&gt;O13),1,0)*2+IF(AND(N12&lt;O12,N13&lt;O13),1,0)*IF(AND(N12=0,N13=0),0,1)+IF(P12&gt;Q12,1,0)*2+IF(P12&lt;Q12,1,0)*1</f>
        <v>1</v>
      </c>
      <c r="Q13" s="335"/>
      <c r="R13" s="64">
        <v>15</v>
      </c>
      <c r="S13" s="63">
        <v>13</v>
      </c>
      <c r="T13" s="334">
        <f>IF(AND(R12=0,R13=0),0,1)*0+IF(AND(R12&gt;S12,R13&gt;S13),1,0)*2+IF(AND(R12&lt;S12,R13&lt;S13),1,0)*IF(AND(R12=0,R13=0),0,1)+IF(T12&gt;U12,1,0)*2+IF(T12&lt;U12,1,0)*1</f>
        <v>2</v>
      </c>
      <c r="U13" s="335"/>
      <c r="V13" s="360"/>
      <c r="W13" s="404"/>
      <c r="X13" s="356"/>
      <c r="Y13" s="362"/>
      <c r="Z13" s="388"/>
      <c r="AA13" s="389"/>
      <c r="AB13" s="391"/>
      <c r="AD13" s="407"/>
      <c r="AE13" s="332"/>
      <c r="AF13" s="332"/>
      <c r="AG13" s="333"/>
    </row>
    <row r="14" spans="1:33" ht="16.5" customHeight="1" thickTop="1" thickBot="1" x14ac:dyDescent="0.3">
      <c r="A14" s="352"/>
      <c r="B14" s="70">
        <f>K6</f>
        <v>0</v>
      </c>
      <c r="C14" s="71">
        <f>J6</f>
        <v>0</v>
      </c>
      <c r="D14" s="72">
        <f>M6</f>
        <v>0</v>
      </c>
      <c r="E14" s="54">
        <f>L6</f>
        <v>0</v>
      </c>
      <c r="F14" s="58">
        <f>K10</f>
        <v>0</v>
      </c>
      <c r="G14" s="83">
        <f>J10</f>
        <v>0</v>
      </c>
      <c r="H14" s="84">
        <f>M10</f>
        <v>0</v>
      </c>
      <c r="I14" s="56">
        <f>L10</f>
        <v>0</v>
      </c>
      <c r="J14" s="397"/>
      <c r="K14" s="398"/>
      <c r="L14" s="398"/>
      <c r="M14" s="399"/>
      <c r="N14" s="70"/>
      <c r="O14" s="71"/>
      <c r="P14" s="72"/>
      <c r="Q14" s="56"/>
      <c r="R14" s="73"/>
      <c r="S14" s="71"/>
      <c r="T14" s="56"/>
      <c r="U14" s="59"/>
      <c r="V14" s="359">
        <f>P15+H15+D15+T15</f>
        <v>0</v>
      </c>
      <c r="W14" s="404"/>
      <c r="X14" s="344">
        <f>H14+F14+F15+D14+B14+B15+N14+N15+P14+R14+R15+T14</f>
        <v>0</v>
      </c>
      <c r="Y14" s="361">
        <f>I14+G14+G15+E14+C14+C15+O15+O14+U14+S14+S15+Q14</f>
        <v>0</v>
      </c>
      <c r="Z14" s="388"/>
      <c r="AA14" s="389"/>
      <c r="AB14" s="391"/>
      <c r="AD14" s="407"/>
      <c r="AE14" s="332"/>
      <c r="AF14" s="332"/>
      <c r="AG14" s="333"/>
    </row>
    <row r="15" spans="1:33" ht="15.75" customHeight="1" thickBot="1" x14ac:dyDescent="0.3">
      <c r="A15" s="415"/>
      <c r="B15" s="76">
        <f>K7</f>
        <v>0</v>
      </c>
      <c r="C15" s="77">
        <f>J7</f>
        <v>0</v>
      </c>
      <c r="D15" s="334">
        <f>IF(AND(B14=0,B15=0),0,1)*0+IF(AND(B14&gt;C14,B15&gt;C15),1,0)*2+IF(AND(B14&lt;C14,B15&lt;C15),1,0)*IF(AND(B14=0,B15=0),0,1)+IF(D14&gt;E14,1,0)*2+IF(D14&lt;E14,1,0)*1</f>
        <v>0</v>
      </c>
      <c r="E15" s="335"/>
      <c r="F15" s="77">
        <f>K11</f>
        <v>0</v>
      </c>
      <c r="G15" s="85">
        <f>J11</f>
        <v>0</v>
      </c>
      <c r="H15" s="334">
        <f>IF(AND(F14=0,F15=0),0,1)*0+IF(AND(F14&gt;G14,F15&gt;G15),1,0)*2+IF(AND(F14&lt;G14,F15&lt;G15),1,0)*IF(AND(F14=0,F15=0),0,1)+IF(H14&gt;I14,1,0)*2+IF(H14&lt;I14,1,0)*1</f>
        <v>0</v>
      </c>
      <c r="I15" s="335"/>
      <c r="J15" s="434"/>
      <c r="K15" s="435"/>
      <c r="L15" s="435"/>
      <c r="M15" s="436"/>
      <c r="N15" s="76"/>
      <c r="O15" s="77"/>
      <c r="P15" s="334">
        <f>IF(AND(N14=0,N15=0),0,1)*0+IF(AND(N14&gt;O14,N15&gt;O15),1,0)*2+IF(AND(N14&lt;O14,N15&lt;O15),1,0)*IF(AND(N14=0,N15=0),0,1)+IF(P14&gt;Q14,1,0)*2+IF(P14&lt;Q14,1,0)*1</f>
        <v>0</v>
      </c>
      <c r="Q15" s="335"/>
      <c r="R15" s="78"/>
      <c r="S15" s="77"/>
      <c r="T15" s="334">
        <f>IF(AND(R14=0,R15=0),0,1)*0+IF(AND(R14&gt;S14,R15&gt;S15),1,0)*2+IF(AND(R14&lt;S14,R15&lt;S15),1,0)*IF(AND(R14=0,R15=0),0,1)+IF(T14&gt;U14,1,0)*2+IF(T14&lt;U14,1,0)*1</f>
        <v>0</v>
      </c>
      <c r="U15" s="335"/>
      <c r="V15" s="360"/>
      <c r="W15" s="412"/>
      <c r="X15" s="356"/>
      <c r="Y15" s="362"/>
      <c r="Z15" s="406"/>
      <c r="AA15" s="396"/>
      <c r="AB15" s="408"/>
      <c r="AD15" s="407"/>
      <c r="AE15" s="332"/>
      <c r="AF15" s="332"/>
      <c r="AG15" s="333"/>
    </row>
    <row r="16" spans="1:33" ht="16.5" customHeight="1" thickTop="1" thickBot="1" x14ac:dyDescent="0.3">
      <c r="A16" s="336" t="s">
        <v>178</v>
      </c>
      <c r="B16" s="55">
        <f>O4</f>
        <v>15</v>
      </c>
      <c r="C16" s="52">
        <f>N4</f>
        <v>11</v>
      </c>
      <c r="D16" s="53">
        <f>Q4</f>
        <v>0</v>
      </c>
      <c r="E16" s="86">
        <f>P4</f>
        <v>0</v>
      </c>
      <c r="F16" s="79">
        <f>O8</f>
        <v>15</v>
      </c>
      <c r="G16" s="80">
        <f>N8</f>
        <v>5</v>
      </c>
      <c r="H16" s="57">
        <f>Q8</f>
        <v>0</v>
      </c>
      <c r="I16" s="81">
        <f>P8</f>
        <v>0</v>
      </c>
      <c r="J16" s="55">
        <f>O12</f>
        <v>10</v>
      </c>
      <c r="K16" s="52">
        <f>N12</f>
        <v>15</v>
      </c>
      <c r="L16" s="53">
        <f>Q12</f>
        <v>11</v>
      </c>
      <c r="M16" s="86">
        <f>P12</f>
        <v>4</v>
      </c>
      <c r="N16" s="431"/>
      <c r="O16" s="432"/>
      <c r="P16" s="432"/>
      <c r="Q16" s="433"/>
      <c r="R16" s="87">
        <v>15</v>
      </c>
      <c r="S16" s="88">
        <v>8</v>
      </c>
      <c r="T16" s="89"/>
      <c r="U16" s="90"/>
      <c r="V16" s="359">
        <f>H17+D17+L17+T17</f>
        <v>8</v>
      </c>
      <c r="W16" s="411">
        <f>V16+V18</f>
        <v>8</v>
      </c>
      <c r="X16" s="344">
        <f>J16+J17+L16+B16+B17+D16+F16+F17+H16+R16+R17+T16</f>
        <v>126</v>
      </c>
      <c r="Y16" s="361">
        <f>K17+K16+M16+C17+C16+E16+I16+G16+G17+S16+S17+U16</f>
        <v>80</v>
      </c>
      <c r="Z16" s="344">
        <f>X16+X18</f>
        <v>126</v>
      </c>
      <c r="AA16" s="361">
        <f>Y16+Y18</f>
        <v>80</v>
      </c>
      <c r="AB16" s="390" t="s">
        <v>217</v>
      </c>
      <c r="AD16" s="407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8</v>
      </c>
      <c r="AE16" s="33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</v>
      </c>
      <c r="AF16" s="332">
        <f t="shared" ref="AF16" si="4">AD16/AE16</f>
        <v>8</v>
      </c>
      <c r="AG16" s="333">
        <f t="shared" ref="AG16" si="5">Z16/AA16</f>
        <v>1.575</v>
      </c>
    </row>
    <row r="17" spans="1:33" ht="15.75" customHeight="1" thickBot="1" x14ac:dyDescent="0.3">
      <c r="A17" s="352"/>
      <c r="B17" s="62">
        <f>O5</f>
        <v>15</v>
      </c>
      <c r="C17" s="63">
        <f>N5</f>
        <v>11</v>
      </c>
      <c r="D17" s="334">
        <f>IF(AND(B16=0,B17=0),0,1)*0+IF(AND(B16&gt;C16,B17&gt;C17),1,0)*2+IF(AND(B16&lt;C16,B17&lt;C17),1,0)*IF(AND(B16=0,B17=0),0,1)+IF(D16&gt;E16,1,0)*2+IF(D16&lt;E16,1,0)*1</f>
        <v>2</v>
      </c>
      <c r="E17" s="335"/>
      <c r="F17" s="63">
        <f>O9</f>
        <v>15</v>
      </c>
      <c r="G17" s="65">
        <f>N9</f>
        <v>3</v>
      </c>
      <c r="H17" s="334">
        <f>IF(AND(F16=0,F17=0),0,1)*0+IF(AND(F16&gt;G16,F17&gt;G17),1,0)*2+IF(AND(F16&lt;G16,F17&lt;G17),1,0)*IF(AND(F16=0,F17=0),0,1)+IF(H16&gt;I16,1,0)*2+IF(H16&lt;I16,1,0)*1</f>
        <v>2</v>
      </c>
      <c r="I17" s="335"/>
      <c r="J17" s="62">
        <f>O13</f>
        <v>15</v>
      </c>
      <c r="K17" s="63">
        <f>N13</f>
        <v>10</v>
      </c>
      <c r="L17" s="334">
        <f>IF(AND(J16=0,J17=0),0,1)*0+IF(AND(J16&gt;K16,J17&gt;K17),1,0)*2+IF(AND(J16&lt;K16,J17&lt;K17),1,0)*IF(AND(J16=0,J17=0),0,1)+IF(L16&gt;M16,1,0)*2+IF(L16&lt;M16,1,0)*1</f>
        <v>2</v>
      </c>
      <c r="M17" s="335"/>
      <c r="N17" s="397"/>
      <c r="O17" s="398"/>
      <c r="P17" s="398"/>
      <c r="Q17" s="399"/>
      <c r="R17" s="91">
        <v>15</v>
      </c>
      <c r="S17" s="92">
        <v>13</v>
      </c>
      <c r="T17" s="334">
        <f>IF(AND(R16=0,R17=0),0,1)*0+IF(AND(R16&gt;S16,R17&gt;S17),1,0)*2+IF(AND(R16&lt;S16,R17&lt;S17),1,0)*IF(AND(R16=0,R17=0),0,1)+IF(T16&gt;U16,1,0)*2+IF(T16&lt;U16,1,0)*1</f>
        <v>2</v>
      </c>
      <c r="U17" s="335"/>
      <c r="V17" s="360"/>
      <c r="W17" s="404"/>
      <c r="X17" s="356"/>
      <c r="Y17" s="362"/>
      <c r="Z17" s="388"/>
      <c r="AA17" s="389"/>
      <c r="AB17" s="391"/>
      <c r="AD17" s="407"/>
      <c r="AE17" s="332"/>
      <c r="AF17" s="332"/>
      <c r="AG17" s="333"/>
    </row>
    <row r="18" spans="1:33" ht="16.5" customHeight="1" thickTop="1" thickBot="1" x14ac:dyDescent="0.3">
      <c r="A18" s="352"/>
      <c r="B18" s="70">
        <f>O6</f>
        <v>0</v>
      </c>
      <c r="C18" s="71">
        <f>N6</f>
        <v>0</v>
      </c>
      <c r="D18" s="93">
        <f>Q6</f>
        <v>0</v>
      </c>
      <c r="E18" s="54">
        <f>P6</f>
        <v>0</v>
      </c>
      <c r="F18" s="58">
        <f>O10</f>
        <v>0</v>
      </c>
      <c r="G18" s="83">
        <f>N10</f>
        <v>0</v>
      </c>
      <c r="H18" s="94">
        <f>Q10</f>
        <v>0</v>
      </c>
      <c r="I18" s="56">
        <f>P10</f>
        <v>0</v>
      </c>
      <c r="J18" s="70">
        <f>O14</f>
        <v>0</v>
      </c>
      <c r="K18" s="71">
        <f>N14</f>
        <v>0</v>
      </c>
      <c r="L18" s="93">
        <f>Q14</f>
        <v>0</v>
      </c>
      <c r="M18" s="54">
        <f>P14</f>
        <v>0</v>
      </c>
      <c r="N18" s="397"/>
      <c r="O18" s="398"/>
      <c r="P18" s="398"/>
      <c r="Q18" s="399"/>
      <c r="R18" s="95"/>
      <c r="S18" s="96"/>
      <c r="T18" s="97"/>
      <c r="U18" s="98"/>
      <c r="V18" s="359">
        <f>D19+H19+L19+T19</f>
        <v>0</v>
      </c>
      <c r="W18" s="404"/>
      <c r="X18" s="344">
        <f>F19+J19+R18+R19+T18+J18+L18+B18+D18+F18+H18+B19</f>
        <v>0</v>
      </c>
      <c r="Y18" s="361">
        <f>K18+M18+C18+E18+I18+G18+C19+G19+K19+S18+S19+U18</f>
        <v>0</v>
      </c>
      <c r="Z18" s="388"/>
      <c r="AA18" s="389"/>
      <c r="AB18" s="391"/>
      <c r="AD18" s="407"/>
      <c r="AE18" s="332"/>
      <c r="AF18" s="332"/>
      <c r="AG18" s="333"/>
    </row>
    <row r="19" spans="1:33" ht="15.75" customHeight="1" thickBot="1" x14ac:dyDescent="0.3">
      <c r="A19" s="415"/>
      <c r="B19" s="76">
        <f>O7</f>
        <v>0</v>
      </c>
      <c r="C19" s="77">
        <f>N7</f>
        <v>0</v>
      </c>
      <c r="D19" s="334">
        <f>IF(AND(B18=0,B19=0),0,1)*0+IF(AND(B18&gt;C18,B19&gt;C19),1,0)*2+IF(AND(B18&lt;C18,B19&lt;C19),1,0)*IF(AND(B18=0,B19=0),0,1)+IF(D18&gt;E18,1,0)*2+IF(D18&lt;E18,1,0)*1</f>
        <v>0</v>
      </c>
      <c r="E19" s="335"/>
      <c r="F19" s="77">
        <f>O11</f>
        <v>0</v>
      </c>
      <c r="G19" s="85">
        <f>N11</f>
        <v>0</v>
      </c>
      <c r="H19" s="409">
        <f>IF(AND(F18=0,F19=0),0,1)*0+IF(AND(F18&gt;G18,F19&gt;G19),1,0)*2+IF(AND(F18&lt;G18,F19&lt;G19),1,0)*IF(AND(F18=0,F19=0),0,1)+IF(H18&gt;I18,1,0)*2+IF(H18&lt;I18,1,0)*1</f>
        <v>0</v>
      </c>
      <c r="I19" s="410"/>
      <c r="J19" s="76">
        <f>O15</f>
        <v>0</v>
      </c>
      <c r="K19" s="77">
        <f>N15</f>
        <v>0</v>
      </c>
      <c r="L19" s="409">
        <f>IF(AND(J18=0,J19=0),0,1)*0+IF(AND(J18&gt;K18,J19&gt;K19),1,0)*2+IF(AND(J18&lt;K18,J19&lt;K19),1,0)*IF(AND(J18=0,J19=0),0,1)+IF(L18&gt;M18,1,0)*2+IF(L18&lt;M18,1,0)*1</f>
        <v>0</v>
      </c>
      <c r="M19" s="410"/>
      <c r="N19" s="434"/>
      <c r="O19" s="435"/>
      <c r="P19" s="435"/>
      <c r="Q19" s="436"/>
      <c r="R19" s="99"/>
      <c r="S19" s="100"/>
      <c r="T19" s="334">
        <f>IF(AND(R18=0,R19=0),0,1)*0+IF(AND(R18&gt;S18,R19&gt;S19),1,0)*2+IF(AND(R18&lt;S18,R19&lt;S19),1,0)*IF(AND(R18=0,R19=0),0,1)+IF(T18&gt;U18,1,0)*2+IF(T18&lt;U18,1,0)*1</f>
        <v>0</v>
      </c>
      <c r="U19" s="335"/>
      <c r="V19" s="403"/>
      <c r="W19" s="412"/>
      <c r="X19" s="406"/>
      <c r="Y19" s="396"/>
      <c r="Z19" s="406"/>
      <c r="AA19" s="396"/>
      <c r="AB19" s="408"/>
      <c r="AD19" s="407"/>
      <c r="AE19" s="332"/>
      <c r="AF19" s="332"/>
      <c r="AG19" s="333"/>
    </row>
    <row r="20" spans="1:33" ht="16.5" customHeight="1" thickTop="1" thickBot="1" x14ac:dyDescent="0.3">
      <c r="A20" s="336" t="s">
        <v>179</v>
      </c>
      <c r="B20" s="55">
        <f>S4</f>
        <v>15</v>
      </c>
      <c r="C20" s="101">
        <f>R4</f>
        <v>9</v>
      </c>
      <c r="D20" s="57">
        <f>U4</f>
        <v>11</v>
      </c>
      <c r="E20" s="86">
        <f>T4</f>
        <v>13</v>
      </c>
      <c r="F20" s="79">
        <f>S8</f>
        <v>14</v>
      </c>
      <c r="G20" s="80">
        <f>R8</f>
        <v>16</v>
      </c>
      <c r="H20" s="121">
        <f>U8</f>
        <v>8</v>
      </c>
      <c r="I20" s="56">
        <f>T8</f>
        <v>11</v>
      </c>
      <c r="J20" s="118">
        <f>S12</f>
        <v>14</v>
      </c>
      <c r="K20" s="123">
        <f>R12</f>
        <v>16</v>
      </c>
      <c r="L20" s="121">
        <f>U12</f>
        <v>0</v>
      </c>
      <c r="M20" s="54">
        <f>T12</f>
        <v>0</v>
      </c>
      <c r="N20" s="87">
        <f>S16</f>
        <v>8</v>
      </c>
      <c r="O20" s="102">
        <f>R16</f>
        <v>15</v>
      </c>
      <c r="P20" s="49">
        <f>U16</f>
        <v>0</v>
      </c>
      <c r="Q20" s="69">
        <f>T16</f>
        <v>0</v>
      </c>
      <c r="R20" s="397"/>
      <c r="S20" s="398"/>
      <c r="T20" s="398"/>
      <c r="U20" s="399"/>
      <c r="V20" s="359">
        <f>P21+L21+H21+D21</f>
        <v>4</v>
      </c>
      <c r="W20" s="404">
        <f>V20+V22</f>
        <v>4</v>
      </c>
      <c r="X20" s="344">
        <f>P20+N20+N21+L20+J20+J21+H20+F20+F21+D20+B20+B21</f>
        <v>124</v>
      </c>
      <c r="Y20" s="361">
        <f>Q20+O20+O21+M20+K20+K21+I20+G20+G21+E20+C20+C21</f>
        <v>138</v>
      </c>
      <c r="Z20" s="388">
        <f>X20+X22</f>
        <v>124</v>
      </c>
      <c r="AA20" s="389">
        <f>Y20+Y22</f>
        <v>138</v>
      </c>
      <c r="AB20" s="390" t="s">
        <v>221</v>
      </c>
      <c r="AD20" s="393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2</v>
      </c>
      <c r="AE20" s="332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8</v>
      </c>
      <c r="AF20" s="332">
        <f t="shared" ref="AF20" si="6">AD20/AE20</f>
        <v>0.25</v>
      </c>
      <c r="AG20" s="333">
        <f t="shared" ref="AG20" si="7">Z20/AA20</f>
        <v>0.89855072463768115</v>
      </c>
    </row>
    <row r="21" spans="1:33" ht="15.75" customHeight="1" thickBot="1" x14ac:dyDescent="0.3">
      <c r="A21" s="352"/>
      <c r="B21" s="62">
        <f>S5</f>
        <v>13</v>
      </c>
      <c r="C21" s="63">
        <f>R5</f>
        <v>15</v>
      </c>
      <c r="D21" s="334">
        <f>IF(AND(B20=0,B21=0),0,1)*0+IF(AND(B20&gt;C20,B21&gt;C21),1,0)*2+IF(AND(B20&lt;C20,B21&lt;C21),1,0)*IF(AND(B20=0,B21=0),0,1)+IF(D20&gt;E20,1,0)*2+IF(D20&lt;E20,1,0)*1</f>
        <v>1</v>
      </c>
      <c r="E21" s="335"/>
      <c r="F21" s="63">
        <f>S9</f>
        <v>15</v>
      </c>
      <c r="G21" s="65">
        <f>R9</f>
        <v>13</v>
      </c>
      <c r="H21" s="334">
        <f>IF(AND(F20=0,F21=0),0,1)*0+IF(AND(F20&gt;G20,F21&gt;G21),1,0)*2+IF(AND(F20&lt;G20,F21&lt;G21),1,0)*IF(AND(F20=0,F21=0),0,1)+IF(H20&gt;I20,1,0)*2+IF(H20&lt;I20,1,0)*1</f>
        <v>1</v>
      </c>
      <c r="I21" s="335"/>
      <c r="J21" s="62">
        <f>S13</f>
        <v>13</v>
      </c>
      <c r="K21" s="63">
        <f>R13</f>
        <v>15</v>
      </c>
      <c r="L21" s="334">
        <f>IF(AND(J20=0,J21=0),0,1)*0+IF(AND(J20&gt;K20,J21&gt;K21),1,0)*2+IF(AND(J20&lt;K20,J21&lt;K21),1,0)*IF(AND(J20=0,J21=0),0,1)+IF(L20&gt;M20,1,0)*2+IF(L20&lt;M20,1,0)*1</f>
        <v>1</v>
      </c>
      <c r="M21" s="335"/>
      <c r="N21" s="91">
        <f>S17</f>
        <v>13</v>
      </c>
      <c r="O21" s="92">
        <f>R17</f>
        <v>15</v>
      </c>
      <c r="P21" s="334">
        <f>IF(AND(N20=0,N21=0),0,1)*0+IF(AND(N20&gt;O20,N21&gt;O21),1,0)*2+IF(AND(N20&lt;O20,N21&lt;O21),1,0)*IF(AND(N20=0,N21=0),0,1)+IF(P20&gt;Q20,1,0)*2+IF(P20&lt;Q20,1,0)*1</f>
        <v>1</v>
      </c>
      <c r="Q21" s="335"/>
      <c r="R21" s="397"/>
      <c r="S21" s="398"/>
      <c r="T21" s="398"/>
      <c r="U21" s="399"/>
      <c r="V21" s="403"/>
      <c r="W21" s="404"/>
      <c r="X21" s="406"/>
      <c r="Y21" s="396"/>
      <c r="Z21" s="388"/>
      <c r="AA21" s="389"/>
      <c r="AB21" s="391"/>
      <c r="AD21" s="393"/>
      <c r="AE21" s="332"/>
      <c r="AF21" s="332"/>
      <c r="AG21" s="333"/>
    </row>
    <row r="22" spans="1:33" ht="15.75" customHeight="1" thickBot="1" x14ac:dyDescent="0.3">
      <c r="A22" s="352"/>
      <c r="B22" s="70">
        <f>S6</f>
        <v>0</v>
      </c>
      <c r="C22" s="71">
        <f>R6</f>
        <v>0</v>
      </c>
      <c r="D22" s="84">
        <f>U6</f>
        <v>0</v>
      </c>
      <c r="E22" s="54">
        <f>T6</f>
        <v>0</v>
      </c>
      <c r="F22" s="58">
        <f>S10</f>
        <v>0</v>
      </c>
      <c r="G22" s="83">
        <f>R10</f>
        <v>0</v>
      </c>
      <c r="H22" s="84">
        <f>U10</f>
        <v>0</v>
      </c>
      <c r="I22" s="56">
        <f>T10</f>
        <v>0</v>
      </c>
      <c r="J22" s="70">
        <f>S14</f>
        <v>0</v>
      </c>
      <c r="K22" s="103">
        <f>R14</f>
        <v>0</v>
      </c>
      <c r="L22" s="84">
        <f>U14</f>
        <v>0</v>
      </c>
      <c r="M22" s="54">
        <f>T14</f>
        <v>0</v>
      </c>
      <c r="N22" s="95">
        <f>S18</f>
        <v>0</v>
      </c>
      <c r="O22" s="104">
        <f>R18</f>
        <v>0</v>
      </c>
      <c r="P22" s="68">
        <f>U18</f>
        <v>0</v>
      </c>
      <c r="Q22" s="69">
        <f>T18</f>
        <v>0</v>
      </c>
      <c r="R22" s="397"/>
      <c r="S22" s="398"/>
      <c r="T22" s="398"/>
      <c r="U22" s="399"/>
      <c r="V22" s="395">
        <f>P23+L23+H23+D23</f>
        <v>0</v>
      </c>
      <c r="W22" s="404"/>
      <c r="X22" s="388">
        <f>P22+N22+N23+L22+J22+J23+H22+F22+F23+D22+B22+B23</f>
        <v>0</v>
      </c>
      <c r="Y22" s="389">
        <f>Q22+O22+O23+M22+K22+K23+I22+G22+G23+E22+C22+C23</f>
        <v>0</v>
      </c>
      <c r="Z22" s="388"/>
      <c r="AA22" s="389"/>
      <c r="AB22" s="391"/>
      <c r="AD22" s="393"/>
      <c r="AE22" s="332"/>
      <c r="AF22" s="332"/>
      <c r="AG22" s="333"/>
    </row>
    <row r="23" spans="1:33" ht="15.75" customHeight="1" thickBot="1" x14ac:dyDescent="0.3">
      <c r="A23" s="337"/>
      <c r="B23" s="105">
        <f>S7</f>
        <v>0</v>
      </c>
      <c r="C23" s="106">
        <f>R7</f>
        <v>0</v>
      </c>
      <c r="D23" s="350">
        <f>IF(AND(B22=0,B23=0),0,1)*0+IF(AND(B22&gt;C22,B23&gt;C23),1,0)*2+IF(AND(B22&lt;C22,B23&lt;C23),1,0)*IF(AND(B22=0,B23=0),0,1)+IF(D22&gt;E22,1,0)*2+IF(D22&lt;E22,1,0)*1</f>
        <v>0</v>
      </c>
      <c r="E23" s="351"/>
      <c r="F23" s="106">
        <f>S11</f>
        <v>0</v>
      </c>
      <c r="G23" s="107">
        <f>R11</f>
        <v>0</v>
      </c>
      <c r="H23" s="350">
        <f>IF(AND(F22=0,F23=0),0,1)*0+IF(AND(F22&gt;G22,F23&gt;G23),1,0)*2+IF(AND(F22&lt;G22,F23&lt;G23),1,0)*IF(AND(F22=0,F23=0),0,1)+IF(H22&gt;I22,1,0)*2+IF(H22&lt;I22,1,0)*1</f>
        <v>0</v>
      </c>
      <c r="I23" s="351"/>
      <c r="J23" s="105">
        <f>S15</f>
        <v>0</v>
      </c>
      <c r="K23" s="106">
        <f>R15</f>
        <v>0</v>
      </c>
      <c r="L23" s="350">
        <f>IF(AND(J22=0,J23=0),0,1)*0+IF(AND(J22&gt;K22,J23&gt;K23),1,0)*2+IF(AND(J22&lt;K22,J23&lt;K23),1,0)*IF(AND(J22=0,J23=0),0,1)+IF(L22&gt;M22,1,0)*2+IF(L22&lt;M22,1,0)*1</f>
        <v>0</v>
      </c>
      <c r="M23" s="351"/>
      <c r="N23" s="108">
        <f>S19</f>
        <v>0</v>
      </c>
      <c r="O23" s="109">
        <f>R19</f>
        <v>0</v>
      </c>
      <c r="P23" s="350">
        <f>IF(AND(N22=0,N23=0),0,1)*0+IF(AND(N22&gt;O22,N23&gt;O23),1,0)*2+IF(AND(N22&lt;O22,N23&lt;O23),1,0)*IF(AND(N22=0,N23=0),0,1)+IF(P22&gt;Q22,1,0)*2+IF(P22&lt;Q22,1,0)*1</f>
        <v>0</v>
      </c>
      <c r="Q23" s="351"/>
      <c r="R23" s="400"/>
      <c r="S23" s="401"/>
      <c r="T23" s="401"/>
      <c r="U23" s="402"/>
      <c r="V23" s="378"/>
      <c r="W23" s="405"/>
      <c r="X23" s="345"/>
      <c r="Y23" s="379"/>
      <c r="Z23" s="345"/>
      <c r="AA23" s="379"/>
      <c r="AB23" s="392"/>
      <c r="AD23" s="394"/>
      <c r="AE23" s="348"/>
      <c r="AF23" s="348"/>
      <c r="AG23" s="349"/>
    </row>
    <row r="24" spans="1:33" ht="15.75" thickTop="1" x14ac:dyDescent="0.25"/>
    <row r="26" spans="1:33" x14ac:dyDescent="0.25">
      <c r="A26" t="s">
        <v>10</v>
      </c>
    </row>
  </sheetData>
  <mergeCells count="129">
    <mergeCell ref="X12:X13"/>
    <mergeCell ref="X14:X15"/>
    <mergeCell ref="A8:A11"/>
    <mergeCell ref="F8:I11"/>
    <mergeCell ref="W8:W11"/>
    <mergeCell ref="D11:E11"/>
    <mergeCell ref="L9:M9"/>
    <mergeCell ref="P9:Q9"/>
    <mergeCell ref="L11:M11"/>
    <mergeCell ref="A12:A15"/>
    <mergeCell ref="J12:M15"/>
    <mergeCell ref="W12:W15"/>
    <mergeCell ref="D15:E15"/>
    <mergeCell ref="H15:I15"/>
    <mergeCell ref="P15:Q15"/>
    <mergeCell ref="P13:Q13"/>
    <mergeCell ref="V12:V13"/>
    <mergeCell ref="T13:U13"/>
    <mergeCell ref="V14:V15"/>
    <mergeCell ref="T15:U15"/>
    <mergeCell ref="D13:E13"/>
    <mergeCell ref="H13:I13"/>
    <mergeCell ref="P11:Q11"/>
    <mergeCell ref="V8:V9"/>
    <mergeCell ref="T9:U9"/>
    <mergeCell ref="V10:V11"/>
    <mergeCell ref="T11:U11"/>
    <mergeCell ref="D9:E9"/>
    <mergeCell ref="R3:U3"/>
    <mergeCell ref="X3:Y3"/>
    <mergeCell ref="Z3:AA3"/>
    <mergeCell ref="V4:V5"/>
    <mergeCell ref="X4:X5"/>
    <mergeCell ref="Y4:Y5"/>
    <mergeCell ref="Z4:Z7"/>
    <mergeCell ref="AA4:AA7"/>
    <mergeCell ref="X8:X9"/>
    <mergeCell ref="X10:X11"/>
    <mergeCell ref="A1:X1"/>
    <mergeCell ref="B3:E3"/>
    <mergeCell ref="F3:I3"/>
    <mergeCell ref="J3:M3"/>
    <mergeCell ref="N3:Q3"/>
    <mergeCell ref="V3:W3"/>
    <mergeCell ref="A4:A7"/>
    <mergeCell ref="B4:E7"/>
    <mergeCell ref="W4:W7"/>
    <mergeCell ref="H5:I5"/>
    <mergeCell ref="L5:M5"/>
    <mergeCell ref="P5:Q5"/>
    <mergeCell ref="H7:I7"/>
    <mergeCell ref="L7:M7"/>
    <mergeCell ref="P7:Q7"/>
    <mergeCell ref="AD4:AD7"/>
    <mergeCell ref="AE4:AE7"/>
    <mergeCell ref="AF4:AF7"/>
    <mergeCell ref="AG4:AG7"/>
    <mergeCell ref="T5:U5"/>
    <mergeCell ref="V6:V7"/>
    <mergeCell ref="X6:X7"/>
    <mergeCell ref="Y6:Y7"/>
    <mergeCell ref="T7:U7"/>
    <mergeCell ref="AB4:AB7"/>
    <mergeCell ref="AG16:AG19"/>
    <mergeCell ref="Y18:Y19"/>
    <mergeCell ref="Y12:Y13"/>
    <mergeCell ref="AD12:AD15"/>
    <mergeCell ref="AE12:AE15"/>
    <mergeCell ref="AF12:AF15"/>
    <mergeCell ref="AG12:AG15"/>
    <mergeCell ref="Y14:Y15"/>
    <mergeCell ref="Y8:Y9"/>
    <mergeCell ref="AD8:AD11"/>
    <mergeCell ref="AE8:AE11"/>
    <mergeCell ref="AF8:AF11"/>
    <mergeCell ref="AG8:AG11"/>
    <mergeCell ref="Y10:Y11"/>
    <mergeCell ref="Z8:Z11"/>
    <mergeCell ref="AA8:AA11"/>
    <mergeCell ref="AB8:AB11"/>
    <mergeCell ref="Z12:Z15"/>
    <mergeCell ref="AA12:AA15"/>
    <mergeCell ref="AB12:AB15"/>
    <mergeCell ref="Z16:Z19"/>
    <mergeCell ref="AA16:AA19"/>
    <mergeCell ref="AB16:AB19"/>
    <mergeCell ref="A20:A23"/>
    <mergeCell ref="R20:U23"/>
    <mergeCell ref="V20:V21"/>
    <mergeCell ref="W20:W23"/>
    <mergeCell ref="X20:X21"/>
    <mergeCell ref="Y16:Y17"/>
    <mergeCell ref="AD16:AD19"/>
    <mergeCell ref="AE16:AE19"/>
    <mergeCell ref="AF16:AF19"/>
    <mergeCell ref="A16:A19"/>
    <mergeCell ref="N16:Q19"/>
    <mergeCell ref="W16:W19"/>
    <mergeCell ref="D19:E19"/>
    <mergeCell ref="H19:I19"/>
    <mergeCell ref="L19:M19"/>
    <mergeCell ref="V16:V17"/>
    <mergeCell ref="T17:U17"/>
    <mergeCell ref="V18:V19"/>
    <mergeCell ref="T19:U19"/>
    <mergeCell ref="D17:E17"/>
    <mergeCell ref="H17:I17"/>
    <mergeCell ref="L17:M17"/>
    <mergeCell ref="X16:X17"/>
    <mergeCell ref="X18:X19"/>
    <mergeCell ref="AE20:AE23"/>
    <mergeCell ref="AF20:AF23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Zeros="0" workbookViewId="0">
      <selection activeCell="A6" sqref="A6:A7"/>
    </sheetView>
  </sheetViews>
  <sheetFormatPr defaultRowHeight="15" x14ac:dyDescent="0.25"/>
  <cols>
    <col min="1" max="1" width="24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28515625" customWidth="1"/>
    <col min="15" max="15" width="3.7109375" customWidth="1"/>
    <col min="16" max="16" width="4.5703125" customWidth="1"/>
    <col min="17" max="17" width="3.5703125" customWidth="1"/>
    <col min="18" max="18" width="7.28515625" customWidth="1"/>
    <col min="19" max="19" width="4.7109375" customWidth="1"/>
    <col min="20" max="20" width="5" customWidth="1"/>
    <col min="21" max="21" width="8.28515625" customWidth="1"/>
    <col min="22" max="22" width="14.7109375" customWidth="1"/>
    <col min="23" max="23" width="8.7109375" customWidth="1"/>
    <col min="24" max="25" width="9.85546875" customWidth="1"/>
    <col min="26" max="27" width="10" customWidth="1"/>
    <col min="28" max="28" width="9.28515625" customWidth="1"/>
  </cols>
  <sheetData>
    <row r="1" spans="1:26" ht="36.75" customHeight="1" x14ac:dyDescent="0.25">
      <c r="A1" s="372" t="s">
        <v>21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</row>
    <row r="2" spans="1:26" ht="15.75" thickBot="1" x14ac:dyDescent="0.3"/>
    <row r="3" spans="1:26" ht="60" customHeight="1" thickTop="1" thickBot="1" x14ac:dyDescent="0.3">
      <c r="A3" s="1" t="s">
        <v>0</v>
      </c>
      <c r="B3" s="373">
        <v>1</v>
      </c>
      <c r="C3" s="374"/>
      <c r="D3" s="374"/>
      <c r="E3" s="375"/>
      <c r="F3" s="373">
        <v>2</v>
      </c>
      <c r="G3" s="374"/>
      <c r="H3" s="374"/>
      <c r="I3" s="375"/>
      <c r="J3" s="373">
        <v>3</v>
      </c>
      <c r="K3" s="374"/>
      <c r="L3" s="374"/>
      <c r="M3" s="375"/>
      <c r="N3" s="373">
        <v>4</v>
      </c>
      <c r="O3" s="374"/>
      <c r="P3" s="374"/>
      <c r="Q3" s="375"/>
      <c r="R3" s="125" t="s">
        <v>12</v>
      </c>
      <c r="S3" s="376" t="s">
        <v>13</v>
      </c>
      <c r="T3" s="377"/>
      <c r="U3" s="2" t="s">
        <v>4</v>
      </c>
      <c r="W3" s="43" t="s">
        <v>6</v>
      </c>
      <c r="X3" s="44" t="s">
        <v>7</v>
      </c>
      <c r="Y3" s="44" t="s">
        <v>8</v>
      </c>
      <c r="Z3" s="45" t="s">
        <v>9</v>
      </c>
    </row>
    <row r="4" spans="1:26" ht="16.5" customHeight="1" thickTop="1" thickBot="1" x14ac:dyDescent="0.3">
      <c r="A4" s="336" t="s">
        <v>171</v>
      </c>
      <c r="B4" s="365"/>
      <c r="C4" s="366"/>
      <c r="D4" s="366"/>
      <c r="E4" s="367"/>
      <c r="F4" s="29">
        <v>11</v>
      </c>
      <c r="G4" s="30">
        <v>15</v>
      </c>
      <c r="H4" s="31"/>
      <c r="I4" s="40"/>
      <c r="J4" s="29">
        <v>13</v>
      </c>
      <c r="K4" s="32">
        <v>15</v>
      </c>
      <c r="L4" s="31"/>
      <c r="M4" s="41"/>
      <c r="N4" s="29">
        <v>7</v>
      </c>
      <c r="O4" s="32">
        <v>15</v>
      </c>
      <c r="P4" s="31"/>
      <c r="Q4" s="41"/>
      <c r="R4" s="359">
        <f>P5+L5+H5</f>
        <v>3</v>
      </c>
      <c r="S4" s="344">
        <f>J4+J5+L4+N4+N5+P4+H4+F4+F5</f>
        <v>61</v>
      </c>
      <c r="T4" s="361">
        <f>K5+K4+M4+O5+O4+Q4+I4+G4+G5</f>
        <v>90</v>
      </c>
      <c r="U4" s="363" t="s">
        <v>220</v>
      </c>
      <c r="W4" s="346">
        <f>IF(F4&gt;G4,1,0)+IF(F5&gt;G5,1,0)+IF(H4&gt;I4,1,0)+IF(J4&gt;K4,1,0)+IF(J5&gt;K5,1,0)+IF(L4&gt;M4,1,0)+IF(N4&gt;O4,1,0)+IF(N5&gt;O5,1,0)+IF(P4&gt;Q4,1,0)</f>
        <v>0</v>
      </c>
      <c r="X4" s="332">
        <f>IF(F4&lt;G4,1,0)+IF(F5&lt;G5,1,0)+IF(H4&lt;I4,1,0)+IF(J4&lt;K4,1,0)+IF(J5&lt;K5,1,0)+IF(L4&lt;M4,1,0)+IF(N4&lt;O4,1,0)+IF(N5&lt;O5,1,0)+IF(P4&lt;Q4,1,0)</f>
        <v>6</v>
      </c>
      <c r="Y4" s="332">
        <f>W4/X4</f>
        <v>0</v>
      </c>
      <c r="Z4" s="333">
        <f>S4/T4</f>
        <v>0.67777777777777781</v>
      </c>
    </row>
    <row r="5" spans="1:26" ht="15.75" customHeight="1" thickBot="1" x14ac:dyDescent="0.3">
      <c r="A5" s="352"/>
      <c r="B5" s="368"/>
      <c r="C5" s="369"/>
      <c r="D5" s="369"/>
      <c r="E5" s="370"/>
      <c r="F5" s="33">
        <v>13</v>
      </c>
      <c r="G5" s="34">
        <v>15</v>
      </c>
      <c r="H5" s="371">
        <f>IF(AND(F4=0,F5=0),0,1)*0+IF(AND(F4&gt;G4,F5&gt;G5),1,0)*2+IF(AND(F4&lt;G4,F5&lt;G5),1,0)*IF(AND(F4=0,F5=0),0,1)+IF(H4&gt;I4,1,0)*2+IF(H4&lt;I4,1,0)*1</f>
        <v>1</v>
      </c>
      <c r="I5" s="371"/>
      <c r="J5" s="33">
        <v>6</v>
      </c>
      <c r="K5" s="34">
        <v>15</v>
      </c>
      <c r="L5" s="371">
        <f>IF(AND(J4=0,J5=0),0,1)*0+IF(AND(J4&gt;K4,J5&gt;K5),1,0)*2+IF(AND(J4&lt;K4,J5&lt;K5),1,0)*IF(AND(J4=0,J5=0),0,1)+IF(L4&gt;M4,1,0)*2+IF(L4&lt;M4,1,0)*1</f>
        <v>1</v>
      </c>
      <c r="M5" s="371"/>
      <c r="N5" s="33">
        <v>11</v>
      </c>
      <c r="O5" s="34">
        <v>15</v>
      </c>
      <c r="P5" s="334">
        <f>IF(AND(N4=0,N5=0),0,1)*0+IF(AND(N4&gt;O4,N5&gt;O5),1,0)*2+IF(AND(N4&lt;O4,N5&lt;O5),1,0)*IF(AND(N4=0,N5=0),0,1)+IF(P4&gt;Q4,1,0)*2+IF(P4&lt;Q4,1,0)*1</f>
        <v>1</v>
      </c>
      <c r="Q5" s="335"/>
      <c r="R5" s="360"/>
      <c r="S5" s="356"/>
      <c r="T5" s="362"/>
      <c r="U5" s="364"/>
      <c r="W5" s="357"/>
      <c r="X5" s="332"/>
      <c r="Y5" s="332"/>
      <c r="Z5" s="333"/>
    </row>
    <row r="6" spans="1:26" ht="16.5" customHeight="1" thickTop="1" thickBot="1" x14ac:dyDescent="0.3">
      <c r="A6" s="336" t="s">
        <v>172</v>
      </c>
      <c r="B6" s="3">
        <f>G4</f>
        <v>15</v>
      </c>
      <c r="C6" s="4">
        <f>F4</f>
        <v>11</v>
      </c>
      <c r="D6" s="5">
        <f>I4</f>
        <v>0</v>
      </c>
      <c r="E6" s="6">
        <f>H4</f>
        <v>0</v>
      </c>
      <c r="F6" s="358"/>
      <c r="G6" s="358"/>
      <c r="H6" s="358"/>
      <c r="I6" s="358"/>
      <c r="J6" s="7">
        <v>16</v>
      </c>
      <c r="K6" s="8">
        <v>18</v>
      </c>
      <c r="L6" s="9">
        <v>6</v>
      </c>
      <c r="M6" s="127">
        <v>11</v>
      </c>
      <c r="N6" s="10">
        <v>10</v>
      </c>
      <c r="O6" s="8">
        <v>15</v>
      </c>
      <c r="P6" s="128"/>
      <c r="Q6" s="127"/>
      <c r="R6" s="359">
        <f>P7+L7+D7</f>
        <v>4</v>
      </c>
      <c r="S6" s="344">
        <f>J6+J7+L6+N6+N7+P6+D6+B6+B7</f>
        <v>88</v>
      </c>
      <c r="T6" s="361">
        <f>K7+K6+M6+O7+O6+Q6+E6+C6+C7</f>
        <v>100</v>
      </c>
      <c r="U6" s="363" t="s">
        <v>219</v>
      </c>
      <c r="W6" s="346">
        <f>IF(B6&gt;C6,1,0)+IF(B7&gt;C7,1,0)+IF(D6&gt;E6,1,0)+IF(J6&gt;K6,1,0)+IF(J7&gt;K7,1,0)+IF(L6&gt;M6,1,0)+IF(N6&gt;O6,1,0)+IF(N7&gt;O7,1,0)+IF(P6&gt;Q6,1,0)</f>
        <v>3</v>
      </c>
      <c r="X6" s="332">
        <f>IF(B6&lt;C6,1,0)+IF(B7&lt;C7,1,0)+IF(D6&lt;E6,1,0)+IF(J6&lt;K6,1,0)+IF(J7&lt;K7,1,0)+IF(L6&lt;M6,1,0)+IF(N6&lt;O6,1,0)+IF(N7&lt;O7,1,0)+IF(P6&lt;Q6,1,0)</f>
        <v>4</v>
      </c>
      <c r="Y6" s="332">
        <f t="shared" ref="Y6" si="0">W6/X6</f>
        <v>0.75</v>
      </c>
      <c r="Z6" s="333">
        <f t="shared" ref="Z6" si="1">S6/T6</f>
        <v>0.88</v>
      </c>
    </row>
    <row r="7" spans="1:26" ht="15.75" customHeight="1" thickTop="1" thickBot="1" x14ac:dyDescent="0.3">
      <c r="A7" s="352"/>
      <c r="B7" s="11">
        <f>G5</f>
        <v>15</v>
      </c>
      <c r="C7" s="12">
        <f>F5</f>
        <v>13</v>
      </c>
      <c r="D7" s="334">
        <f>IF(AND(B6=0,B7=0),0,1)*0+IF(AND(B6&gt;C6,B7&gt;C7),1,0)*2+IF(AND(B6&lt;C6,B7&lt;C7),1,0)*IF(AND(B6=0,B7=0),0,1)+IF(D6&gt;E6,1,0)*2+IF(D6&lt;E6,1,0)*1</f>
        <v>2</v>
      </c>
      <c r="E7" s="335"/>
      <c r="F7" s="358"/>
      <c r="G7" s="358"/>
      <c r="H7" s="358"/>
      <c r="I7" s="358"/>
      <c r="J7" s="13">
        <v>19</v>
      </c>
      <c r="K7" s="14">
        <v>17</v>
      </c>
      <c r="L7" s="371">
        <f>IF(AND(J6=0,J7=0),0,1)*0+IF(AND(J6&gt;K6,J7&gt;K7),1,0)*2+IF(AND(J6&lt;K6,J7&lt;K7),1,0)*IF(AND(J6=0,J7=0),0,1)+IF(L6&gt;M6,1,0)*2+IF(L6&lt;M6,1,0)*1</f>
        <v>1</v>
      </c>
      <c r="M7" s="371"/>
      <c r="N7" s="13">
        <v>7</v>
      </c>
      <c r="O7" s="14">
        <v>15</v>
      </c>
      <c r="P7" s="334">
        <f>IF(AND(N6=0,N7=0),0,1)*0+IF(AND(N6&gt;O6,N7&gt;O7),1,0)*2+IF(AND(N6&lt;O6,N7&lt;O7),1,0)*IF(AND(N6=0,N7=0),0,1)+IF(P6&gt;Q6,1,0)*2+IF(P6&lt;Q6,1,0)*1</f>
        <v>1</v>
      </c>
      <c r="Q7" s="335"/>
      <c r="R7" s="360"/>
      <c r="S7" s="356"/>
      <c r="T7" s="362"/>
      <c r="U7" s="364"/>
      <c r="W7" s="357"/>
      <c r="X7" s="332"/>
      <c r="Y7" s="332"/>
      <c r="Z7" s="333"/>
    </row>
    <row r="8" spans="1:26" ht="16.5" customHeight="1" thickTop="1" thickBot="1" x14ac:dyDescent="0.3">
      <c r="A8" s="336" t="s">
        <v>173</v>
      </c>
      <c r="B8" s="7">
        <f>K4</f>
        <v>15</v>
      </c>
      <c r="C8" s="15">
        <f>J4</f>
        <v>13</v>
      </c>
      <c r="D8" s="16">
        <f>M4</f>
        <v>0</v>
      </c>
      <c r="E8" s="129">
        <f>L4</f>
        <v>0</v>
      </c>
      <c r="F8" s="17">
        <f>K6</f>
        <v>18</v>
      </c>
      <c r="G8" s="18">
        <f>J6</f>
        <v>16</v>
      </c>
      <c r="H8" s="19">
        <f>M6</f>
        <v>11</v>
      </c>
      <c r="I8" s="130">
        <f>L6</f>
        <v>6</v>
      </c>
      <c r="J8" s="338"/>
      <c r="K8" s="339"/>
      <c r="L8" s="339"/>
      <c r="M8" s="340"/>
      <c r="N8" s="10">
        <v>13</v>
      </c>
      <c r="O8" s="8">
        <v>15</v>
      </c>
      <c r="P8" s="9">
        <v>9</v>
      </c>
      <c r="Q8" s="127">
        <v>11</v>
      </c>
      <c r="R8" s="359">
        <f>P9+H9+D9</f>
        <v>5</v>
      </c>
      <c r="S8" s="344">
        <f>H8+F8+F9+D8+B8+B9+N8+N9+P8</f>
        <v>113</v>
      </c>
      <c r="T8" s="361">
        <f>I8+G8+G9+E8+C8+C9+O9+O8+Q8</f>
        <v>98</v>
      </c>
      <c r="U8" s="363" t="s">
        <v>218</v>
      </c>
      <c r="W8" s="346">
        <f>IF(B8&gt;C8,1,0)+IF(B9&gt;C9,1,0)+IF(D8&gt;E8,1,0)+IF(F8&gt;G8,1,0)+IF(F9&gt;G9,1,0)+IF(H8&gt;I8,1,0)+IF(N8&gt;O8,1,0)+IF(N9&gt;O9,1,0)+IF(P8&gt;Q8,1,0)</f>
        <v>5</v>
      </c>
      <c r="X8" s="332">
        <f>IF(B8&lt;C8,1,0)+IF(B9&lt;C9,1,0)+IF(D8&lt;E8,1,0)+IF(F8&lt;G8,1,0)+IF(F9&lt;G9,1,0)+IF(H8&lt;I8,1,0)+IF(N8&lt;O8,1,0)+IF(N9&lt;O9,1,0)+IF(P8&lt;Q8,1,0)</f>
        <v>3</v>
      </c>
      <c r="Y8" s="332">
        <f t="shared" ref="Y8" si="2">W8/X8</f>
        <v>1.6666666666666667</v>
      </c>
      <c r="Z8" s="333">
        <f t="shared" ref="Z8" si="3">S8/T8</f>
        <v>1.153061224489796</v>
      </c>
    </row>
    <row r="9" spans="1:26" ht="15.75" customHeight="1" thickBot="1" x14ac:dyDescent="0.3">
      <c r="A9" s="352"/>
      <c r="B9" s="20">
        <f>K5</f>
        <v>15</v>
      </c>
      <c r="C9" s="21">
        <f>J5</f>
        <v>6</v>
      </c>
      <c r="D9" s="334">
        <f>IF(AND(B8=0,B9=0),0,1)*0+IF(AND(B8&gt;C8,B9&gt;C9),1,0)*2+IF(AND(B8&lt;C8,B9&lt;C9),1,0)*IF(AND(B8=0,B9=0),0,1)+IF(D8&gt;E8,1,0)*2+IF(D8&lt;E8,1,0)*1</f>
        <v>2</v>
      </c>
      <c r="E9" s="335"/>
      <c r="F9" s="22">
        <f>K7</f>
        <v>17</v>
      </c>
      <c r="G9" s="23">
        <f>J7</f>
        <v>19</v>
      </c>
      <c r="H9" s="334">
        <f>IF(AND(F8=0,F9=0),0,1)*0+IF(AND(F8&gt;G8,F9&gt;G9),1,0)*2+IF(AND(F8&lt;G8,F9&lt;G9),1,0)*IF(AND(F8=0,F9=0),0,1)+IF(H8&gt;I8,1,0)*2+IF(H8&lt;I8,1,0)*1</f>
        <v>2</v>
      </c>
      <c r="I9" s="335"/>
      <c r="J9" s="353"/>
      <c r="K9" s="354"/>
      <c r="L9" s="354"/>
      <c r="M9" s="355"/>
      <c r="N9" s="13">
        <v>15</v>
      </c>
      <c r="O9" s="14">
        <v>12</v>
      </c>
      <c r="P9" s="371">
        <f>IF(AND(N8=0,N9=0),0,1)*0+IF(AND(N8&gt;O8,N9&gt;O9),1,0)*2+IF(AND(N8&lt;O8,N9&lt;O9),1,0)*IF(AND(N8=0,N9=0),0,1)+IF(P8&gt;Q8,1,0)*2+IF(P8&lt;Q8,1,0)*1</f>
        <v>1</v>
      </c>
      <c r="Q9" s="371"/>
      <c r="R9" s="360"/>
      <c r="S9" s="356"/>
      <c r="T9" s="362"/>
      <c r="U9" s="364"/>
      <c r="W9" s="357"/>
      <c r="X9" s="332"/>
      <c r="Y9" s="332"/>
      <c r="Z9" s="333"/>
    </row>
    <row r="10" spans="1:26" ht="16.5" customHeight="1" thickTop="1" thickBot="1" x14ac:dyDescent="0.3">
      <c r="A10" s="336" t="s">
        <v>174</v>
      </c>
      <c r="B10" s="7">
        <f>O4</f>
        <v>15</v>
      </c>
      <c r="C10" s="15">
        <f>N4</f>
        <v>7</v>
      </c>
      <c r="D10" s="16">
        <f>Q4</f>
        <v>0</v>
      </c>
      <c r="E10" s="129">
        <f>P4</f>
        <v>0</v>
      </c>
      <c r="F10" s="17">
        <f>O6</f>
        <v>15</v>
      </c>
      <c r="G10" s="18">
        <f>N6</f>
        <v>10</v>
      </c>
      <c r="H10" s="19">
        <f>Q6</f>
        <v>0</v>
      </c>
      <c r="I10" s="130">
        <f>P6</f>
        <v>0</v>
      </c>
      <c r="J10" s="10">
        <f>O8</f>
        <v>15</v>
      </c>
      <c r="K10" s="8">
        <f>N8</f>
        <v>13</v>
      </c>
      <c r="L10" s="9">
        <f>Q8</f>
        <v>11</v>
      </c>
      <c r="M10" s="127">
        <f>P8</f>
        <v>9</v>
      </c>
      <c r="N10" s="338"/>
      <c r="O10" s="339"/>
      <c r="P10" s="339"/>
      <c r="Q10" s="340"/>
      <c r="R10" s="359">
        <f>H11+D11+L11</f>
        <v>6</v>
      </c>
      <c r="S10" s="344">
        <f>J10+J11+L10+B10+B11+D10+F10+F11+H10</f>
        <v>98</v>
      </c>
      <c r="T10" s="361">
        <f>K11+K10+M10+C11+C10+E10+I10+G10+G11</f>
        <v>72</v>
      </c>
      <c r="U10" s="363" t="s">
        <v>217</v>
      </c>
      <c r="W10" s="346">
        <f>IF(B10&gt;C10,1,0)+IF(B11&gt;C11,1,0)+IF(D10&gt;E10,1,0)+IF(F10&gt;G10,1,0)+IF(F11&gt;G11,1,0)+IF(H10&gt;I10,1,0)+IF(J10&gt;K10,1,0)+IF(J11&gt;K11,1,0)+IF(L10&gt;M10,1,0)</f>
        <v>6</v>
      </c>
      <c r="X10" s="332">
        <f>IF(B10&lt;C10,1,0)+IF(B11&lt;C11,1,0)+IF(D10&lt;E10,1,0)+IF(F10&lt;G10,1,0)+IF(F11&lt;G11,1,0)+IF(H10&lt;I10,1,0)+IF(J10&lt;K10,1,0)+IF(J11&lt;K11,1,0)+IF(L10&lt;M10,1,0)</f>
        <v>1</v>
      </c>
      <c r="Y10" s="332">
        <f t="shared" ref="Y10" si="4">W10/X10</f>
        <v>6</v>
      </c>
      <c r="Z10" s="333">
        <f t="shared" ref="Z10" si="5">S10/T10</f>
        <v>1.3611111111111112</v>
      </c>
    </row>
    <row r="11" spans="1:26" ht="15.75" customHeight="1" thickBot="1" x14ac:dyDescent="0.3">
      <c r="A11" s="337"/>
      <c r="B11" s="24">
        <f>O5</f>
        <v>15</v>
      </c>
      <c r="C11" s="25">
        <f>N5</f>
        <v>11</v>
      </c>
      <c r="D11" s="350">
        <f>IF(AND(B10=0,B11=0),0,1)*0+IF(AND(B10&gt;C10,B11&gt;C11),1,0)*2+IF(AND(B10&lt;C10,B11&lt;C11),1,0)*IF(AND(B10=0,B11=0),0,1)+IF(D10&gt;E10,1,0)*2+IF(D10&lt;E10,1,0)*1</f>
        <v>2</v>
      </c>
      <c r="E11" s="351"/>
      <c r="F11" s="26">
        <f>O7</f>
        <v>15</v>
      </c>
      <c r="G11" s="27">
        <f>N7</f>
        <v>7</v>
      </c>
      <c r="H11" s="350">
        <f>IF(AND(F10=0,F11=0),0,1)*0+IF(AND(F10&gt;G10,F11&gt;G11),1,0)*2+IF(AND(F10&lt;G10,F11&lt;G11),1,0)*IF(AND(F10=0,F11=0),0,1)+IF(H10&gt;I10,1,0)*2+IF(H10&lt;I10,1,0)*1</f>
        <v>2</v>
      </c>
      <c r="I11" s="351"/>
      <c r="J11" s="28">
        <f>O9</f>
        <v>12</v>
      </c>
      <c r="K11" s="26">
        <f>N9</f>
        <v>15</v>
      </c>
      <c r="L11" s="350">
        <f>IF(AND(J10=0,J11=0),0,1)*0+IF(AND(J10&gt;K10,J11&gt;K11),1,0)*2+IF(AND(J10&lt;K10,J11&lt;K11),1,0)*IF(AND(J10=0,J11=0),0,1)+IF(L10&gt;M10,1,0)*2+IF(L10&lt;M10,1,0)*1</f>
        <v>2</v>
      </c>
      <c r="M11" s="351"/>
      <c r="N11" s="341"/>
      <c r="O11" s="342"/>
      <c r="P11" s="342"/>
      <c r="Q11" s="343"/>
      <c r="R11" s="378"/>
      <c r="S11" s="345"/>
      <c r="T11" s="379"/>
      <c r="U11" s="380"/>
      <c r="W11" s="347"/>
      <c r="X11" s="348"/>
      <c r="Y11" s="348"/>
      <c r="Z11" s="349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5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8">
    <mergeCell ref="X8:X9"/>
    <mergeCell ref="A8:A9"/>
    <mergeCell ref="J8:M9"/>
    <mergeCell ref="S8:S9"/>
    <mergeCell ref="W8:W9"/>
    <mergeCell ref="R10:R11"/>
    <mergeCell ref="T10:T11"/>
    <mergeCell ref="U10:U11"/>
    <mergeCell ref="D9:E9"/>
    <mergeCell ref="R8:R9"/>
    <mergeCell ref="A1:X1"/>
    <mergeCell ref="B3:E3"/>
    <mergeCell ref="F3:I3"/>
    <mergeCell ref="J3:M3"/>
    <mergeCell ref="N3:Q3"/>
    <mergeCell ref="S3:T3"/>
    <mergeCell ref="A4:A5"/>
    <mergeCell ref="B4:E5"/>
    <mergeCell ref="S4:S5"/>
    <mergeCell ref="W4:W5"/>
    <mergeCell ref="T4:T5"/>
    <mergeCell ref="H5:I5"/>
    <mergeCell ref="L5:M5"/>
    <mergeCell ref="P5:Q5"/>
    <mergeCell ref="R4:R5"/>
    <mergeCell ref="U4:U5"/>
    <mergeCell ref="Y4:Y5"/>
    <mergeCell ref="Z4:Z5"/>
    <mergeCell ref="A6:A7"/>
    <mergeCell ref="F6:I7"/>
    <mergeCell ref="S6:S7"/>
    <mergeCell ref="W6:W7"/>
    <mergeCell ref="X6:X7"/>
    <mergeCell ref="Y6:Y7"/>
    <mergeCell ref="Z6:Z7"/>
    <mergeCell ref="D7:E7"/>
    <mergeCell ref="L7:M7"/>
    <mergeCell ref="P7:Q7"/>
    <mergeCell ref="R6:R7"/>
    <mergeCell ref="T6:T7"/>
    <mergeCell ref="U6:U7"/>
    <mergeCell ref="X4:X5"/>
    <mergeCell ref="Y8:Y9"/>
    <mergeCell ref="Z8:Z9"/>
    <mergeCell ref="H9:I9"/>
    <mergeCell ref="A10:A11"/>
    <mergeCell ref="N10:Q11"/>
    <mergeCell ref="S10:S11"/>
    <mergeCell ref="W10:W11"/>
    <mergeCell ref="X10:X11"/>
    <mergeCell ref="Y10:Y11"/>
    <mergeCell ref="Z10:Z11"/>
    <mergeCell ref="H11:I11"/>
    <mergeCell ref="D11:E11"/>
    <mergeCell ref="T8:T9"/>
    <mergeCell ref="U8:U9"/>
    <mergeCell ref="P9:Q9"/>
    <mergeCell ref="L11:M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40</vt:i4>
      </vt:variant>
    </vt:vector>
  </HeadingPairs>
  <TitlesOfParts>
    <vt:vector size="40" baseType="lpstr">
      <vt:lpstr>IL Gr35</vt:lpstr>
      <vt:lpstr>IL Gr36</vt:lpstr>
      <vt:lpstr>IL Gr37</vt:lpstr>
      <vt:lpstr>IL Gr38</vt:lpstr>
      <vt:lpstr>IL Gr39</vt:lpstr>
      <vt:lpstr>IL Gr40</vt:lpstr>
      <vt:lpstr>IL Gr41</vt:lpstr>
      <vt:lpstr>IL Gr42</vt:lpstr>
      <vt:lpstr>IIL Gr43</vt:lpstr>
      <vt:lpstr>IIL Gr44</vt:lpstr>
      <vt:lpstr>IIL Gr45</vt:lpstr>
      <vt:lpstr>IIL Gr46</vt:lpstr>
      <vt:lpstr>IIL Gr47</vt:lpstr>
      <vt:lpstr>IIL Gr48</vt:lpstr>
      <vt:lpstr>IIL Gr49</vt:lpstr>
      <vt:lpstr>IIL Gr50</vt:lpstr>
      <vt:lpstr>IIIL Gr51</vt:lpstr>
      <vt:lpstr>IIIL Gr52</vt:lpstr>
      <vt:lpstr>IIIL Gr53</vt:lpstr>
      <vt:lpstr>IIIL Gr54</vt:lpstr>
      <vt:lpstr>IIIL Gr55</vt:lpstr>
      <vt:lpstr>IIIL Gr56</vt:lpstr>
      <vt:lpstr>IIIL Gr57</vt:lpstr>
      <vt:lpstr>IIIL Gr58</vt:lpstr>
      <vt:lpstr>IVL Gr59</vt:lpstr>
      <vt:lpstr>IVL Gr60</vt:lpstr>
      <vt:lpstr>IVL Gr61</vt:lpstr>
      <vt:lpstr>IVL Gr62</vt:lpstr>
      <vt:lpstr>IVL Gr63</vt:lpstr>
      <vt:lpstr>IVL Gr64</vt:lpstr>
      <vt:lpstr>IVL Gr65</vt:lpstr>
      <vt:lpstr>IVL Gr66</vt:lpstr>
      <vt:lpstr>VL Gr67</vt:lpstr>
      <vt:lpstr>VL Gr68</vt:lpstr>
      <vt:lpstr>VL Gr69</vt:lpstr>
      <vt:lpstr>VL Gr70</vt:lpstr>
      <vt:lpstr>VL Gr71</vt:lpstr>
      <vt:lpstr>VL Gr72</vt:lpstr>
      <vt:lpstr>VL Gr73</vt:lpstr>
      <vt:lpstr>VL Gr74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2019-01-07T14:32:46Z</cp:lastPrinted>
  <dcterms:created xsi:type="dcterms:W3CDTF">2016-11-14T12:15:05Z</dcterms:created>
  <dcterms:modified xsi:type="dcterms:W3CDTF">2019-03-19T11:30:39Z</dcterms:modified>
</cp:coreProperties>
</file>