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Tabele finał\"/>
    </mc:Choice>
  </mc:AlternateContent>
  <bookViews>
    <workbookView xWindow="0" yWindow="0" windowWidth="19200" windowHeight="12180" activeTab="2"/>
  </bookViews>
  <sheets>
    <sheet name="GrA" sheetId="1" r:id="rId1"/>
    <sheet name="GrB" sheetId="3" r:id="rId2"/>
    <sheet name="Finały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3" l="1"/>
  <c r="J11" i="3"/>
  <c r="G11" i="3"/>
  <c r="F11" i="3"/>
  <c r="C11" i="3"/>
  <c r="B11" i="3"/>
  <c r="M10" i="3"/>
  <c r="T10" i="3" s="1"/>
  <c r="L10" i="3"/>
  <c r="K10" i="3"/>
  <c r="J10" i="3"/>
  <c r="I10" i="3"/>
  <c r="H10" i="3"/>
  <c r="G10" i="3"/>
  <c r="F10" i="3"/>
  <c r="E10" i="3"/>
  <c r="D10" i="3"/>
  <c r="C10" i="3"/>
  <c r="B10" i="3"/>
  <c r="D11" i="3" s="1"/>
  <c r="P9" i="3"/>
  <c r="G9" i="3"/>
  <c r="F9" i="3"/>
  <c r="C9" i="3"/>
  <c r="B9" i="3"/>
  <c r="I8" i="3"/>
  <c r="H8" i="3"/>
  <c r="G8" i="3"/>
  <c r="F8" i="3"/>
  <c r="E8" i="3"/>
  <c r="D8" i="3"/>
  <c r="C8" i="3"/>
  <c r="B8" i="3"/>
  <c r="P7" i="3"/>
  <c r="L7" i="3"/>
  <c r="C7" i="3"/>
  <c r="B7" i="3"/>
  <c r="E6" i="3"/>
  <c r="D6" i="3"/>
  <c r="C6" i="3"/>
  <c r="T6" i="3" s="1"/>
  <c r="B6" i="3"/>
  <c r="P5" i="3"/>
  <c r="L5" i="3"/>
  <c r="H5" i="3"/>
  <c r="X4" i="3"/>
  <c r="W4" i="3"/>
  <c r="T4" i="3"/>
  <c r="S4" i="3"/>
  <c r="K11" i="1"/>
  <c r="J11" i="1"/>
  <c r="G11" i="1"/>
  <c r="F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G9" i="1"/>
  <c r="F9" i="1"/>
  <c r="C9" i="1"/>
  <c r="B9" i="1"/>
  <c r="I8" i="1"/>
  <c r="H8" i="1"/>
  <c r="G8" i="1"/>
  <c r="F8" i="1"/>
  <c r="E8" i="1"/>
  <c r="D8" i="1"/>
  <c r="C8" i="1"/>
  <c r="B8" i="1"/>
  <c r="P7" i="1"/>
  <c r="L7" i="1"/>
  <c r="C7" i="1"/>
  <c r="B7" i="1"/>
  <c r="E6" i="1"/>
  <c r="T6" i="1" s="1"/>
  <c r="D6" i="1"/>
  <c r="C6" i="1"/>
  <c r="B6" i="1"/>
  <c r="P5" i="1"/>
  <c r="L5" i="1"/>
  <c r="H5" i="1"/>
  <c r="X4" i="1"/>
  <c r="W4" i="1"/>
  <c r="T4" i="1"/>
  <c r="S4" i="1"/>
  <c r="R4" i="1" l="1"/>
  <c r="L11" i="3"/>
  <c r="H11" i="3"/>
  <c r="S10" i="3"/>
  <c r="W10" i="3"/>
  <c r="S8" i="3"/>
  <c r="D9" i="3"/>
  <c r="W8" i="3"/>
  <c r="T8" i="3"/>
  <c r="S6" i="3"/>
  <c r="Y4" i="3"/>
  <c r="W6" i="3"/>
  <c r="R4" i="3"/>
  <c r="D7" i="3"/>
  <c r="R6" i="3" s="1"/>
  <c r="L11" i="1"/>
  <c r="H11" i="1"/>
  <c r="W8" i="1"/>
  <c r="H9" i="1"/>
  <c r="T8" i="1"/>
  <c r="W10" i="1"/>
  <c r="D11" i="1"/>
  <c r="T10" i="1"/>
  <c r="S6" i="1"/>
  <c r="Y4" i="1"/>
  <c r="H9" i="3"/>
  <c r="R8" i="3" s="1"/>
  <c r="X8" i="3"/>
  <c r="X6" i="3"/>
  <c r="Y6" i="3" s="1"/>
  <c r="X10" i="3"/>
  <c r="W6" i="1"/>
  <c r="X8" i="1"/>
  <c r="D9" i="1"/>
  <c r="R8" i="1" s="1"/>
  <c r="X6" i="1"/>
  <c r="D7" i="1"/>
  <c r="R6" i="1" s="1"/>
  <c r="S8" i="1"/>
  <c r="X10" i="1"/>
  <c r="S10" i="1"/>
  <c r="Y8" i="1" l="1"/>
  <c r="R10" i="3"/>
  <c r="Y10" i="3"/>
  <c r="Y8" i="3"/>
  <c r="R10" i="1"/>
  <c r="Y10" i="1"/>
  <c r="Y6" i="1"/>
</calcChain>
</file>

<file path=xl/sharedStrings.xml><?xml version="1.0" encoding="utf-8"?>
<sst xmlns="http://schemas.openxmlformats.org/spreadsheetml/2006/main" count="107" uniqueCount="69">
  <si>
    <t>Nazwa                      drużyny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</si>
  <si>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</si>
  <si>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</si>
  <si>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</si>
  <si>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</si>
  <si>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</si>
  <si>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Punkty     suma</t>
  </si>
  <si>
    <t xml:space="preserve">Małe punkty </t>
  </si>
  <si>
    <t>Tabela wyników turnieju Minisiatkówki na szczeblu Województwa Śląskiego                                                                                                                                    "Czwórki" Dziewcząt - Grupa A - Turniej Finałowy</t>
  </si>
  <si>
    <t>Tabela wyników turnieju Minisiatkówki na szczeblu Województwa Śląskiego                                                                                                                                    "Czwórki" Dziewcząt - Grupa B - Turniej Finałowy</t>
  </si>
  <si>
    <t>KS Częstochowianka Częstochowa</t>
  </si>
  <si>
    <t>MKS Dwójka II Zawiercie</t>
  </si>
  <si>
    <t>MKS Dwójka I    Zawiercie</t>
  </si>
  <si>
    <t>MKS-MOS Płomień I Sosnowiec</t>
  </si>
  <si>
    <t>MOSM SP19 I                  Tychy</t>
  </si>
  <si>
    <t>MOSM TAS                       Tychy</t>
  </si>
  <si>
    <t>KS Beskid                  Skoczów</t>
  </si>
  <si>
    <t>UKS Karb                          Bytom</t>
  </si>
  <si>
    <t>Mecz nr 1</t>
  </si>
  <si>
    <t>3m GrA</t>
  </si>
  <si>
    <t>-</t>
  </si>
  <si>
    <t>4m GrB</t>
  </si>
  <si>
    <t>Mecz nr 2</t>
  </si>
  <si>
    <t>4m GrA</t>
  </si>
  <si>
    <t>3m GrB</t>
  </si>
  <si>
    <t>Mecz nr 3</t>
  </si>
  <si>
    <t>1m GrA</t>
  </si>
  <si>
    <t>2m GrB</t>
  </si>
  <si>
    <t>Mecz nr 4</t>
  </si>
  <si>
    <t>2m GrA</t>
  </si>
  <si>
    <t>1m GrB</t>
  </si>
  <si>
    <t>Mecz o m. 7-8</t>
  </si>
  <si>
    <t>Przegr. z meczu nr 1</t>
  </si>
  <si>
    <t>Przegr. z meczu nr 2</t>
  </si>
  <si>
    <t>Mecz o m. 5-6</t>
  </si>
  <si>
    <t>Wygr. z meczu nr 1</t>
  </si>
  <si>
    <t>Wygr. z meczu nr 2</t>
  </si>
  <si>
    <t>Mecz o m. 3-4</t>
  </si>
  <si>
    <t>Przegr. z meczu nr 3</t>
  </si>
  <si>
    <t>Przegr. z meczu nr 4</t>
  </si>
  <si>
    <t>Mecz o m. 1-2</t>
  </si>
  <si>
    <t>Wygr. z meczu nr 3</t>
  </si>
  <si>
    <t>Wygr. z meczu nr 4</t>
  </si>
  <si>
    <t>Klasyfikacja końcowa</t>
  </si>
  <si>
    <t>I miejsce</t>
  </si>
  <si>
    <t>II miejsce</t>
  </si>
  <si>
    <t>III miejsce</t>
  </si>
  <si>
    <t>IV miejsce</t>
  </si>
  <si>
    <t>V miejsce</t>
  </si>
  <si>
    <t>VI miejsce</t>
  </si>
  <si>
    <t>VII miejsce</t>
  </si>
  <si>
    <t>VIII miejsce</t>
  </si>
  <si>
    <t>I</t>
  </si>
  <si>
    <t>II</t>
  </si>
  <si>
    <t>III</t>
  </si>
  <si>
    <t>IV</t>
  </si>
  <si>
    <t>UKS Karb Bytom</t>
  </si>
  <si>
    <t>MOSM TAS Tychy</t>
  </si>
  <si>
    <t>MKS Dwójka I Zawiercie</t>
  </si>
  <si>
    <t>KS Beskid Skoczów</t>
  </si>
  <si>
    <t>MOSM SP19 I Tychy</t>
  </si>
  <si>
    <t>2:1 (12:15; 15:5; 11:4)</t>
  </si>
  <si>
    <t>2:0 (15:13; 15:9)</t>
  </si>
  <si>
    <t>2:0 (15:7; 15:6)</t>
  </si>
  <si>
    <t>1:2 (12:15; 15:10; 6:11)</t>
  </si>
  <si>
    <t>2:0 (15:11; 15:5)</t>
  </si>
  <si>
    <t>2:1 (12:15; 15:11; 11:5)</t>
  </si>
  <si>
    <t>0:2 (13:15; 6:15)</t>
  </si>
  <si>
    <t>0:2 (13:15; 12:15)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</si>
</sst>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6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7" xfId="0" applyBorder="1"/>
    <xf numFmtId="0" fontId="0" fillId="0" borderId="58" xfId="0" applyBorder="1"/>
    <xf numFmtId="0" fontId="0" fillId="0" borderId="58" xfId="0" applyBorder="1" applyAlignment="1">
      <alignment horizontal="center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1" xfId="0" applyBorder="1" applyAlignment="1">
      <alignment horizontal="center" vertical="center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4" xfId="0" applyBorder="1" applyAlignment="1">
      <alignment horizontal="center" vertical="center"/>
    </xf>
    <xf numFmtId="0" fontId="0" fillId="0" borderId="65" xfId="0" applyBorder="1"/>
    <xf numFmtId="0" fontId="0" fillId="0" borderId="0" xfId="0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4" fillId="0" borderId="28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workbookViewId="0">
      <selection activeCell="V13" sqref="V1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5" ht="37.5" customHeight="1" x14ac:dyDescent="0.25">
      <c r="A1" s="99" t="s">
        <v>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5" ht="15.75" thickBot="1" x14ac:dyDescent="0.3"/>
    <row r="3" spans="1:25" ht="45.75" customHeight="1" thickTop="1" thickBot="1" x14ac:dyDescent="0.3">
      <c r="A3" s="1" t="s">
        <v>0</v>
      </c>
      <c r="B3" s="96">
        <v>1</v>
      </c>
      <c r="C3" s="97"/>
      <c r="D3" s="97"/>
      <c r="E3" s="98"/>
      <c r="F3" s="96">
        <v>2</v>
      </c>
      <c r="G3" s="97"/>
      <c r="H3" s="97"/>
      <c r="I3" s="98"/>
      <c r="J3" s="96">
        <v>3</v>
      </c>
      <c r="K3" s="97"/>
      <c r="L3" s="97"/>
      <c r="M3" s="98"/>
      <c r="N3" s="96">
        <v>4</v>
      </c>
      <c r="O3" s="97"/>
      <c r="P3" s="97"/>
      <c r="Q3" s="98"/>
      <c r="R3" s="44" t="s">
        <v>6</v>
      </c>
      <c r="S3" s="100" t="s">
        <v>7</v>
      </c>
      <c r="T3" s="101"/>
      <c r="U3" s="2" t="s">
        <v>1</v>
      </c>
      <c r="W3" s="37" t="s">
        <v>3</v>
      </c>
      <c r="X3" s="38" t="s">
        <v>4</v>
      </c>
      <c r="Y3" s="39" t="s">
        <v>5</v>
      </c>
    </row>
    <row r="4" spans="1:25" ht="21.75" customHeight="1" thickTop="1" thickBot="1" x14ac:dyDescent="0.3">
      <c r="A4" s="61" t="s">
        <v>12</v>
      </c>
      <c r="B4" s="84"/>
      <c r="C4" s="85"/>
      <c r="D4" s="85"/>
      <c r="E4" s="86"/>
      <c r="F4" s="29">
        <v>13</v>
      </c>
      <c r="G4" s="30">
        <v>15</v>
      </c>
      <c r="H4" s="31">
        <v>11</v>
      </c>
      <c r="I4" s="32">
        <v>4</v>
      </c>
      <c r="J4" s="29">
        <v>15</v>
      </c>
      <c r="K4" s="33">
        <v>5</v>
      </c>
      <c r="L4" s="31">
        <v>5</v>
      </c>
      <c r="M4" s="34">
        <v>11</v>
      </c>
      <c r="N4" s="29">
        <v>14</v>
      </c>
      <c r="O4" s="33">
        <v>16</v>
      </c>
      <c r="P4" s="31">
        <v>11</v>
      </c>
      <c r="Q4" s="34">
        <v>6</v>
      </c>
      <c r="R4" s="90">
        <f>P5+L5+H5</f>
        <v>5</v>
      </c>
      <c r="S4" s="69">
        <f>J4+J5+L4+N4+N5+P4+H4+F4+F5</f>
        <v>111</v>
      </c>
      <c r="T4" s="92">
        <f>K5+K4+M4+O5+O4+Q4+I4+G4+G5</f>
        <v>85</v>
      </c>
      <c r="U4" s="104" t="s">
        <v>53</v>
      </c>
      <c r="W4" s="71">
        <f>IF(F4&gt;G4,1,0)+IF(F5&gt;G5,1,0)+IF(H4&gt;I4,1,0)+IF(J4&gt;K4,1,0)+IF(J5&gt;K5,1,0)+IF(L4&gt;M4,1,0)+IF(N4&gt;O4,1,0)+IF(N5&gt;O5,1,0)+IF(P4&gt;Q4,1,0)</f>
        <v>5</v>
      </c>
      <c r="X4" s="73">
        <f>IF(F4&lt;G4,1,0)+IF(F5&lt;G5,1,0)+IF(H4&lt;I4,1,0)+IF(J4&lt;K4,1,0)+IF(J5&lt;K5,1,0)+IF(L4&lt;M4,1,0)+IF(N4&lt;O4,1,0)+IF(N5&lt;O5,1,0)+IF(P4&lt;Q4,1,0)</f>
        <v>4</v>
      </c>
      <c r="Y4" s="58">
        <f>W4/X4</f>
        <v>1.25</v>
      </c>
    </row>
    <row r="5" spans="1:25" ht="22.5" customHeight="1" thickBot="1" x14ac:dyDescent="0.3">
      <c r="A5" s="78"/>
      <c r="B5" s="87"/>
      <c r="C5" s="88"/>
      <c r="D5" s="88"/>
      <c r="E5" s="89"/>
      <c r="F5" s="35">
        <v>15</v>
      </c>
      <c r="G5" s="36">
        <v>7</v>
      </c>
      <c r="H5" s="59">
        <f>IF(AND(F4=0,F5=0),0,1)*0+IF(AND(F4&gt;G4,F5&gt;G5),1,0)*2+IF(AND(F4&lt;G4,F5&lt;G5),1,0)*IF(AND(F4=0,F5=0),0,1)+IF(H4&gt;I4,1,0)*2+IF(H4&lt;I4,1,0)*1</f>
        <v>2</v>
      </c>
      <c r="I5" s="60"/>
      <c r="J5" s="35">
        <v>12</v>
      </c>
      <c r="K5" s="36">
        <v>15</v>
      </c>
      <c r="L5" s="59">
        <f>IF(AND(J4=0,J5=0),0,1)*0+IF(AND(J4&gt;K4,J5&gt;K5),1,0)*2+IF(AND(J4&lt;K4,J5&lt;K5),1,0)*IF(AND(J4=0,J5=0),0,1)+IF(L4&gt;M4,1,0)*2+IF(L4&lt;M4,1,0)*1</f>
        <v>1</v>
      </c>
      <c r="M5" s="60"/>
      <c r="N5" s="35">
        <v>15</v>
      </c>
      <c r="O5" s="36">
        <v>6</v>
      </c>
      <c r="P5" s="59">
        <f>IF(AND(N4=0,N5=0),0,1)*0+IF(AND(N4&gt;O4,N5&gt;O5),1,0)*2+IF(AND(N4&lt;O4,N5&lt;O5),1,0)*IF(AND(N4=0,N5=0),0,1)+IF(P4&gt;Q4,1,0)*2+IF(P4&lt;Q4,1,0)*1</f>
        <v>2</v>
      </c>
      <c r="Q5" s="60"/>
      <c r="R5" s="91"/>
      <c r="S5" s="82"/>
      <c r="T5" s="93"/>
      <c r="U5" s="105"/>
      <c r="W5" s="83"/>
      <c r="X5" s="73"/>
      <c r="Y5" s="58"/>
    </row>
    <row r="6" spans="1:25" ht="21.75" customHeight="1" thickTop="1" thickBot="1" x14ac:dyDescent="0.3">
      <c r="A6" s="61" t="s">
        <v>14</v>
      </c>
      <c r="B6" s="3">
        <f>G4</f>
        <v>15</v>
      </c>
      <c r="C6" s="4">
        <f>F4</f>
        <v>13</v>
      </c>
      <c r="D6" s="5">
        <f>I4</f>
        <v>4</v>
      </c>
      <c r="E6" s="6">
        <f>H4</f>
        <v>11</v>
      </c>
      <c r="F6" s="63"/>
      <c r="G6" s="64"/>
      <c r="H6" s="64"/>
      <c r="I6" s="65"/>
      <c r="J6" s="10">
        <v>5</v>
      </c>
      <c r="K6" s="8">
        <v>15</v>
      </c>
      <c r="L6" s="9"/>
      <c r="M6" s="40"/>
      <c r="N6" s="10">
        <v>5</v>
      </c>
      <c r="O6" s="8">
        <v>15</v>
      </c>
      <c r="P6" s="41">
        <v>5</v>
      </c>
      <c r="Q6" s="40">
        <v>11</v>
      </c>
      <c r="R6" s="90">
        <f>P7+L7+D7</f>
        <v>3</v>
      </c>
      <c r="S6" s="69">
        <f>J6+J7+L6+N6+N7+P6+D6+B6+B7</f>
        <v>58</v>
      </c>
      <c r="T6" s="92">
        <f>K7+K6+M6+O7+O6+Q6+E6+C6+C7</f>
        <v>107</v>
      </c>
      <c r="U6" s="104" t="s">
        <v>55</v>
      </c>
      <c r="W6" s="71">
        <f>IF(B6&gt;C6,1,0)+IF(B7&gt;C7,1,0)+IF(D6&gt;E6,1,0)+IF(J6&gt;K6,1,0)+IF(J7&gt;K7,1,0)+IF(L6&gt;M6,1,0)+IF(N6&gt;O6,1,0)+IF(N7&gt;O7,1,0)+IF(P6&gt;Q6,1,0)</f>
        <v>2</v>
      </c>
      <c r="X6" s="73">
        <f>IF(B6&lt;C6,1,0)+IF(B7&lt;C7,1,0)+IF(D6&lt;E6,1,0)+IF(J6&lt;K6,1,0)+IF(J7&lt;K7,1,0)+IF(L6&lt;M6,1,0)+IF(N6&lt;O6,1,0)+IF(N7&lt;O7,1,0)+IF(P6&lt;Q6,1,0)</f>
        <v>6</v>
      </c>
      <c r="Y6" s="58">
        <f t="shared" ref="Y6" si="0">W6/X6</f>
        <v>0.33333333333333331</v>
      </c>
    </row>
    <row r="7" spans="1:25" ht="21" customHeight="1" thickBot="1" x14ac:dyDescent="0.3">
      <c r="A7" s="78"/>
      <c r="B7" s="11">
        <f>G5</f>
        <v>7</v>
      </c>
      <c r="C7" s="12">
        <f>F5</f>
        <v>15</v>
      </c>
      <c r="D7" s="59">
        <f>IF(AND(B6=0,B7=0),0,1)*0+IF(AND(B6&gt;C6,B7&gt;C7),1,0)*2+IF(AND(B6&lt;C6,B7&lt;C7),1,0)*IF(AND(B6=0,B7=0),0,1)+IF(D6&gt;E6,1,0)*2+IF(D6&lt;E6,1,0)*1</f>
        <v>1</v>
      </c>
      <c r="E7" s="60"/>
      <c r="F7" s="79"/>
      <c r="G7" s="80"/>
      <c r="H7" s="80"/>
      <c r="I7" s="81"/>
      <c r="J7" s="13">
        <v>2</v>
      </c>
      <c r="K7" s="14">
        <v>15</v>
      </c>
      <c r="L7" s="59">
        <f>IF(AND(J6=0,J7=0),0,1)*0+IF(AND(J6&gt;K6,J7&gt;K7),1,0)*2+IF(AND(J6&lt;K6,J7&lt;K7),1,0)*IF(AND(J6=0,J7=0),0,1)+IF(L6&gt;M6,1,0)*2+IF(L6&lt;M6,1,0)*1</f>
        <v>1</v>
      </c>
      <c r="M7" s="60"/>
      <c r="N7" s="13">
        <v>15</v>
      </c>
      <c r="O7" s="14">
        <v>12</v>
      </c>
      <c r="P7" s="59">
        <f>IF(AND(N6=0,N7=0),0,1)*0+IF(AND(N6&gt;O6,N7&gt;O7),1,0)*2+IF(AND(N6&lt;O6,N7&lt;O7),1,0)*IF(AND(N6=0,N7=0),0,1)+IF(P6&gt;Q6,1,0)*2+IF(P6&lt;Q6,1,0)*1</f>
        <v>1</v>
      </c>
      <c r="Q7" s="60"/>
      <c r="R7" s="91"/>
      <c r="S7" s="82"/>
      <c r="T7" s="93"/>
      <c r="U7" s="105"/>
      <c r="W7" s="83"/>
      <c r="X7" s="73"/>
      <c r="Y7" s="58"/>
    </row>
    <row r="8" spans="1:25" ht="21" customHeight="1" thickTop="1" thickBot="1" x14ac:dyDescent="0.3">
      <c r="A8" s="61" t="s">
        <v>15</v>
      </c>
      <c r="B8" s="7">
        <f>K4</f>
        <v>5</v>
      </c>
      <c r="C8" s="15">
        <f>J4</f>
        <v>15</v>
      </c>
      <c r="D8" s="16">
        <f>M4</f>
        <v>11</v>
      </c>
      <c r="E8" s="42">
        <f>L4</f>
        <v>5</v>
      </c>
      <c r="F8" s="17">
        <f>K6</f>
        <v>15</v>
      </c>
      <c r="G8" s="18">
        <f>J6</f>
        <v>5</v>
      </c>
      <c r="H8" s="19">
        <f>M6</f>
        <v>0</v>
      </c>
      <c r="I8" s="43">
        <f>L6</f>
        <v>0</v>
      </c>
      <c r="J8" s="63"/>
      <c r="K8" s="64"/>
      <c r="L8" s="64"/>
      <c r="M8" s="65"/>
      <c r="N8" s="10">
        <v>15</v>
      </c>
      <c r="O8" s="8">
        <v>4</v>
      </c>
      <c r="P8" s="9"/>
      <c r="Q8" s="40"/>
      <c r="R8" s="90">
        <f>P9+H9+D9</f>
        <v>6</v>
      </c>
      <c r="S8" s="69">
        <f>H8+F8+F9+D8+B8+B9+N8+N9+P8</f>
        <v>91</v>
      </c>
      <c r="T8" s="92">
        <f>I8+G8+G9+E8+C8+C9+O9+O8+Q8</f>
        <v>52</v>
      </c>
      <c r="U8" s="104" t="s">
        <v>52</v>
      </c>
      <c r="W8" s="71">
        <f>IF(B8&gt;C8,1,0)+IF(B9&gt;C9,1,0)+IF(D8&gt;E8,1,0)+IF(F8&gt;G8,1,0)+IF(F9&gt;G9,1,0)+IF(H8&gt;I8,1,0)+IF(N8&gt;O8,1,0)+IF(N9&gt;O9,1,0)+IF(P8&gt;Q8,1,0)</f>
        <v>6</v>
      </c>
      <c r="X8" s="73">
        <f>IF(B8&lt;C8,1,0)+IF(B9&lt;C9,1,0)+IF(D8&lt;E8,1,0)+IF(F8&lt;G8,1,0)+IF(F9&lt;G9,1,0)+IF(H8&lt;I8,1,0)+IF(N8&lt;O8,1,0)+IF(N9&lt;O9,1,0)+IF(P8&lt;Q8,1,0)</f>
        <v>1</v>
      </c>
      <c r="Y8" s="58">
        <f t="shared" ref="Y8" si="1">W8/X8</f>
        <v>6</v>
      </c>
    </row>
    <row r="9" spans="1:25" ht="21" customHeight="1" thickBot="1" x14ac:dyDescent="0.3">
      <c r="A9" s="78"/>
      <c r="B9" s="20">
        <f>K5</f>
        <v>15</v>
      </c>
      <c r="C9" s="21">
        <f>J5</f>
        <v>12</v>
      </c>
      <c r="D9" s="59">
        <f>IF(AND(B8=0,B9=0),0,1)*0+IF(AND(B8&gt;C8,B9&gt;C9),1,0)*2+IF(AND(B8&lt;C8,B9&lt;C9),1,0)*IF(AND(B8=0,B9=0),0,1)+IF(D8&gt;E8,1,0)*2+IF(D8&lt;E8,1,0)*1</f>
        <v>2</v>
      </c>
      <c r="E9" s="60"/>
      <c r="F9" s="22">
        <f>K7</f>
        <v>15</v>
      </c>
      <c r="G9" s="23">
        <f>J7</f>
        <v>2</v>
      </c>
      <c r="H9" s="59">
        <f>IF(AND(F8=0,F9=0),0,1)*0+IF(AND(F8&gt;G8,F9&gt;G9),1,0)*2+IF(AND(F8&lt;G8,F9&lt;G9),1,0)*IF(AND(F8=0,F9=0),0,1)+IF(H8&gt;I8,1,0)*2+IF(H8&lt;I8,1,0)*1</f>
        <v>2</v>
      </c>
      <c r="I9" s="60"/>
      <c r="J9" s="79"/>
      <c r="K9" s="80"/>
      <c r="L9" s="80"/>
      <c r="M9" s="81"/>
      <c r="N9" s="13">
        <v>15</v>
      </c>
      <c r="O9" s="14">
        <v>9</v>
      </c>
      <c r="P9" s="59">
        <f>IF(AND(N8=0,N9=0),0,1)*0+IF(AND(N8&gt;O8,N9&gt;O9),1,0)*2+IF(AND(N8&lt;O8,N9&lt;O9),1,0)*IF(AND(N8=0,N9=0),0,1)+IF(P8&gt;Q8,1,0)*2+IF(P8&lt;Q8,1,0)*1</f>
        <v>2</v>
      </c>
      <c r="Q9" s="60"/>
      <c r="R9" s="91"/>
      <c r="S9" s="82"/>
      <c r="T9" s="93"/>
      <c r="U9" s="105"/>
      <c r="W9" s="83"/>
      <c r="X9" s="73"/>
      <c r="Y9" s="58"/>
    </row>
    <row r="10" spans="1:25" ht="23.25" customHeight="1" thickTop="1" thickBot="1" x14ac:dyDescent="0.3">
      <c r="A10" s="61" t="s">
        <v>11</v>
      </c>
      <c r="B10" s="7">
        <f>O4</f>
        <v>16</v>
      </c>
      <c r="C10" s="15">
        <f>N4</f>
        <v>14</v>
      </c>
      <c r="D10" s="16">
        <f>Q4</f>
        <v>6</v>
      </c>
      <c r="E10" s="42">
        <f>P4</f>
        <v>11</v>
      </c>
      <c r="F10" s="17">
        <f>O6</f>
        <v>15</v>
      </c>
      <c r="G10" s="18">
        <f>N6</f>
        <v>5</v>
      </c>
      <c r="H10" s="19">
        <f>Q6</f>
        <v>11</v>
      </c>
      <c r="I10" s="43">
        <f>P6</f>
        <v>5</v>
      </c>
      <c r="J10" s="10">
        <f>O8</f>
        <v>4</v>
      </c>
      <c r="K10" s="8">
        <f>N8</f>
        <v>15</v>
      </c>
      <c r="L10" s="9">
        <f>Q8</f>
        <v>0</v>
      </c>
      <c r="M10" s="40">
        <f>P8</f>
        <v>0</v>
      </c>
      <c r="N10" s="63"/>
      <c r="O10" s="64"/>
      <c r="P10" s="64"/>
      <c r="Q10" s="65"/>
      <c r="R10" s="90">
        <f>H11+D11+L11</f>
        <v>4</v>
      </c>
      <c r="S10" s="69">
        <f>J10+J11+L10+B10+B11+D10+F10+F11+H10</f>
        <v>79</v>
      </c>
      <c r="T10" s="92">
        <f>K11+K10+M10+C11+C10+E10+I10+G10+G11</f>
        <v>95</v>
      </c>
      <c r="U10" s="104" t="s">
        <v>54</v>
      </c>
      <c r="W10" s="71">
        <f>IF(B10&gt;C10,1,0)+IF(B11&gt;C11,1,0)+IF(D10&gt;E10,1,0)+IF(F10&gt;G10,1,0)+IF(F11&gt;G11,1,0)+IF(H10&gt;I10,1,0)+IF(J10&gt;K10,1,0)+IF(J11&gt;K11,1,0)+IF(L10&gt;M10,1,0)</f>
        <v>3</v>
      </c>
      <c r="X10" s="73">
        <f>IF(B10&lt;C10,1,0)+IF(B11&lt;C11,1,0)+IF(D10&lt;E10,1,0)+IF(F10&lt;G10,1,0)+IF(F11&lt;G11,1,0)+IF(H10&lt;I10,1,0)+IF(J10&lt;K10,1,0)+IF(J11&lt;K11,1,0)+IF(L10&lt;M10,1,0)</f>
        <v>5</v>
      </c>
      <c r="Y10" s="58">
        <f t="shared" ref="Y10" si="2">W10/X10</f>
        <v>0.6</v>
      </c>
    </row>
    <row r="11" spans="1:25" ht="22.5" customHeight="1" thickBot="1" x14ac:dyDescent="0.3">
      <c r="A11" s="62"/>
      <c r="B11" s="24">
        <f>O5</f>
        <v>6</v>
      </c>
      <c r="C11" s="25">
        <f>N5</f>
        <v>15</v>
      </c>
      <c r="D11" s="76">
        <f>IF(AND(B10=0,B11=0),0,1)*0+IF(AND(B10&gt;C10,B11&gt;C11),1,0)*2+IF(AND(B10&lt;C10,B11&lt;C11),1,0)*IF(AND(B10=0,B11=0),0,1)+IF(D10&gt;E10,1,0)*2+IF(D10&lt;E10,1,0)*1</f>
        <v>1</v>
      </c>
      <c r="E11" s="77"/>
      <c r="F11" s="26">
        <f>O7</f>
        <v>12</v>
      </c>
      <c r="G11" s="27">
        <f>N7</f>
        <v>15</v>
      </c>
      <c r="H11" s="76">
        <f>IF(AND(F10=0,F11=0),0,1)*0+IF(AND(F10&gt;G10,F11&gt;G11),1,0)*2+IF(AND(F10&lt;G10,F11&lt;G11),1,0)*IF(AND(F10=0,F11=0),0,1)+IF(H10&gt;I10,1,0)*2+IF(H10&lt;I10,1,0)*1</f>
        <v>2</v>
      </c>
      <c r="I11" s="77"/>
      <c r="J11" s="28">
        <f>O9</f>
        <v>9</v>
      </c>
      <c r="K11" s="26">
        <f>N9</f>
        <v>15</v>
      </c>
      <c r="L11" s="76">
        <f>IF(AND(J10=0,J11=0),0,1)*0+IF(AND(J10&gt;K10,J11&gt;K11),1,0)*2+IF(AND(J10&lt;K10,J11&lt;K11),1,0)*IF(AND(J10=0,J11=0),0,1)+IF(L10&gt;M10,1,0)*2+IF(L10&lt;M10,1,0)*1</f>
        <v>1</v>
      </c>
      <c r="M11" s="77"/>
      <c r="N11" s="66"/>
      <c r="O11" s="67"/>
      <c r="P11" s="67"/>
      <c r="Q11" s="68"/>
      <c r="R11" s="94"/>
      <c r="S11" s="70"/>
      <c r="T11" s="95"/>
      <c r="U11" s="106"/>
      <c r="W11" s="72"/>
      <c r="X11" s="74"/>
      <c r="Y11" s="75"/>
    </row>
    <row r="12" spans="1:25" ht="16.5" customHeight="1" thickTop="1" x14ac:dyDescent="0.25"/>
    <row r="13" spans="1:25" ht="15.75" customHeight="1" x14ac:dyDescent="0.25"/>
    <row r="14" spans="1:25" ht="16.5" customHeight="1" x14ac:dyDescent="0.25">
      <c r="A14" t="s">
        <v>2</v>
      </c>
    </row>
    <row r="15" spans="1:25" ht="15.75" customHeight="1" x14ac:dyDescent="0.25"/>
    <row r="16" spans="1:25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4">
    <mergeCell ref="B3:E3"/>
    <mergeCell ref="F3:I3"/>
    <mergeCell ref="J3:M3"/>
    <mergeCell ref="N3:Q3"/>
    <mergeCell ref="A1:U1"/>
    <mergeCell ref="S3:T3"/>
    <mergeCell ref="D9:E9"/>
    <mergeCell ref="P9:Q9"/>
    <mergeCell ref="R6:R7"/>
    <mergeCell ref="T6:T7"/>
    <mergeCell ref="U6:U7"/>
    <mergeCell ref="H5:I5"/>
    <mergeCell ref="L5:M5"/>
    <mergeCell ref="P5:Q5"/>
    <mergeCell ref="L7:M7"/>
    <mergeCell ref="P7:Q7"/>
    <mergeCell ref="R10:R11"/>
    <mergeCell ref="T10:T11"/>
    <mergeCell ref="U10:U11"/>
    <mergeCell ref="R8:R9"/>
    <mergeCell ref="T8:T9"/>
    <mergeCell ref="U8:U9"/>
    <mergeCell ref="Y4:Y5"/>
    <mergeCell ref="A6:A7"/>
    <mergeCell ref="F6:I7"/>
    <mergeCell ref="S6:S7"/>
    <mergeCell ref="W6:W7"/>
    <mergeCell ref="X6:X7"/>
    <mergeCell ref="Y6:Y7"/>
    <mergeCell ref="D7:E7"/>
    <mergeCell ref="A4:A5"/>
    <mergeCell ref="B4:E5"/>
    <mergeCell ref="S4:S5"/>
    <mergeCell ref="W4:W5"/>
    <mergeCell ref="X4:X5"/>
    <mergeCell ref="R4:R5"/>
    <mergeCell ref="T4:T5"/>
    <mergeCell ref="U4:U5"/>
    <mergeCell ref="Y8:Y9"/>
    <mergeCell ref="H9:I9"/>
    <mergeCell ref="A10:A11"/>
    <mergeCell ref="N10:Q11"/>
    <mergeCell ref="S10:S11"/>
    <mergeCell ref="W10:W11"/>
    <mergeCell ref="X10:X11"/>
    <mergeCell ref="Y10:Y11"/>
    <mergeCell ref="H11:I11"/>
    <mergeCell ref="A8:A9"/>
    <mergeCell ref="J8:M9"/>
    <mergeCell ref="S8:S9"/>
    <mergeCell ref="W8:W9"/>
    <mergeCell ref="X8:X9"/>
    <mergeCell ref="D11:E11"/>
    <mergeCell ref="L11:M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workbookViewId="0">
      <selection activeCell="V13" sqref="V1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5" ht="33.75" customHeight="1" x14ac:dyDescent="0.25">
      <c r="A1" s="99" t="s">
        <v>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5" ht="15.75" thickBot="1" x14ac:dyDescent="0.3"/>
    <row r="3" spans="1:25" ht="42" customHeight="1" thickTop="1" thickBot="1" x14ac:dyDescent="0.3">
      <c r="A3" s="1" t="s">
        <v>0</v>
      </c>
      <c r="B3" s="96">
        <v>1</v>
      </c>
      <c r="C3" s="97"/>
      <c r="D3" s="97"/>
      <c r="E3" s="98"/>
      <c r="F3" s="96">
        <v>2</v>
      </c>
      <c r="G3" s="97"/>
      <c r="H3" s="97"/>
      <c r="I3" s="98"/>
      <c r="J3" s="96">
        <v>3</v>
      </c>
      <c r="K3" s="97"/>
      <c r="L3" s="97"/>
      <c r="M3" s="98"/>
      <c r="N3" s="96">
        <v>4</v>
      </c>
      <c r="O3" s="97"/>
      <c r="P3" s="97"/>
      <c r="Q3" s="98"/>
      <c r="R3" s="44" t="s">
        <v>6</v>
      </c>
      <c r="S3" s="100" t="s">
        <v>7</v>
      </c>
      <c r="T3" s="101"/>
      <c r="U3" s="2" t="s">
        <v>1</v>
      </c>
      <c r="W3" s="37" t="s">
        <v>3</v>
      </c>
      <c r="X3" s="38" t="s">
        <v>4</v>
      </c>
      <c r="Y3" s="39" t="s">
        <v>5</v>
      </c>
    </row>
    <row r="4" spans="1:25" ht="22.5" customHeight="1" thickTop="1" thickBot="1" x14ac:dyDescent="0.3">
      <c r="A4" s="61" t="s">
        <v>16</v>
      </c>
      <c r="B4" s="84"/>
      <c r="C4" s="85"/>
      <c r="D4" s="85"/>
      <c r="E4" s="86"/>
      <c r="F4" s="29">
        <v>9</v>
      </c>
      <c r="G4" s="30">
        <v>15</v>
      </c>
      <c r="H4" s="31"/>
      <c r="I4" s="32"/>
      <c r="J4" s="29">
        <v>15</v>
      </c>
      <c r="K4" s="33">
        <v>3</v>
      </c>
      <c r="L4" s="31"/>
      <c r="M4" s="34"/>
      <c r="N4" s="29">
        <v>15</v>
      </c>
      <c r="O4" s="33">
        <v>6</v>
      </c>
      <c r="P4" s="31"/>
      <c r="Q4" s="34"/>
      <c r="R4" s="90">
        <f>P5+L5+H5</f>
        <v>5</v>
      </c>
      <c r="S4" s="69">
        <f>J4+J5+L4+N4+N5+P4+H4+F4+F5</f>
        <v>78</v>
      </c>
      <c r="T4" s="92">
        <f>K5+K4+M4+O5+O4+Q4+I4+G4+G5</f>
        <v>58</v>
      </c>
      <c r="U4" s="104" t="s">
        <v>53</v>
      </c>
      <c r="W4" s="71">
        <f>IF(F4&gt;G4,1,0)+IF(F5&gt;G5,1,0)+IF(H4&gt;I4,1,0)+IF(J4&gt;K4,1,0)+IF(J5&gt;K5,1,0)+IF(L4&gt;M4,1,0)+IF(N4&gt;O4,1,0)+IF(N5&gt;O5,1,0)+IF(P4&gt;Q4,1,0)</f>
        <v>4</v>
      </c>
      <c r="X4" s="73">
        <f>IF(F4&lt;G4,1,0)+IF(F5&lt;G5,1,0)+IF(H4&lt;I4,1,0)+IF(J4&lt;K4,1,0)+IF(J5&lt;K5,1,0)+IF(L4&lt;M4,1,0)+IF(N4&lt;O4,1,0)+IF(N5&lt;O5,1,0)+IF(P4&lt;Q4,1,0)</f>
        <v>2</v>
      </c>
      <c r="Y4" s="58">
        <f>W4/X4</f>
        <v>2</v>
      </c>
    </row>
    <row r="5" spans="1:25" ht="22.5" customHeight="1" thickBot="1" x14ac:dyDescent="0.3">
      <c r="A5" s="78"/>
      <c r="B5" s="87"/>
      <c r="C5" s="88"/>
      <c r="D5" s="88"/>
      <c r="E5" s="89"/>
      <c r="F5" s="35">
        <v>9</v>
      </c>
      <c r="G5" s="36">
        <v>15</v>
      </c>
      <c r="H5" s="59">
        <f>IF(AND(F4=0,F5=0),0,1)*0+IF(AND(F4&gt;G4,F5&gt;G5),1,0)*2+IF(AND(F4&lt;G4,F5&lt;G5),1,0)*IF(AND(F4=0,F5=0),0,1)+IF(H4&gt;I4,1,0)*2+IF(H4&lt;I4,1,0)*1</f>
        <v>1</v>
      </c>
      <c r="I5" s="60"/>
      <c r="J5" s="35">
        <v>15</v>
      </c>
      <c r="K5" s="36">
        <v>6</v>
      </c>
      <c r="L5" s="59">
        <f>IF(AND(J4=0,J5=0),0,1)*0+IF(AND(J4&gt;K4,J5&gt;K5),1,0)*2+IF(AND(J4&lt;K4,J5&lt;K5),1,0)*IF(AND(J4=0,J5=0),0,1)+IF(L4&gt;M4,1,0)*2+IF(L4&lt;M4,1,0)*1</f>
        <v>2</v>
      </c>
      <c r="M5" s="60"/>
      <c r="N5" s="35">
        <v>15</v>
      </c>
      <c r="O5" s="36">
        <v>13</v>
      </c>
      <c r="P5" s="59">
        <f>IF(AND(N4=0,N5=0),0,1)*0+IF(AND(N4&gt;O4,N5&gt;O5),1,0)*2+IF(AND(N4&lt;O4,N5&lt;O5),1,0)*IF(AND(N4=0,N5=0),0,1)+IF(P4&gt;Q4,1,0)*2+IF(P4&lt;Q4,1,0)*1</f>
        <v>2</v>
      </c>
      <c r="Q5" s="60"/>
      <c r="R5" s="91"/>
      <c r="S5" s="82"/>
      <c r="T5" s="93"/>
      <c r="U5" s="105"/>
      <c r="W5" s="83"/>
      <c r="X5" s="73"/>
      <c r="Y5" s="58"/>
    </row>
    <row r="6" spans="1:25" ht="24.75" customHeight="1" thickTop="1" thickBot="1" x14ac:dyDescent="0.3">
      <c r="A6" s="61" t="s">
        <v>17</v>
      </c>
      <c r="B6" s="3">
        <f>G4</f>
        <v>15</v>
      </c>
      <c r="C6" s="4">
        <f>F4</f>
        <v>9</v>
      </c>
      <c r="D6" s="5">
        <f>I4</f>
        <v>0</v>
      </c>
      <c r="E6" s="6">
        <f>H4</f>
        <v>0</v>
      </c>
      <c r="F6" s="63"/>
      <c r="G6" s="64"/>
      <c r="H6" s="64"/>
      <c r="I6" s="65"/>
      <c r="J6" s="7">
        <v>15</v>
      </c>
      <c r="K6" s="8">
        <v>5</v>
      </c>
      <c r="L6" s="9"/>
      <c r="M6" s="40"/>
      <c r="N6" s="10">
        <v>15</v>
      </c>
      <c r="O6" s="8">
        <v>7</v>
      </c>
      <c r="P6" s="41"/>
      <c r="Q6" s="40"/>
      <c r="R6" s="90">
        <f>P7+L7+D7</f>
        <v>6</v>
      </c>
      <c r="S6" s="69">
        <f>J6+J7+L6+N6+N7+P6+D6+B6+B7</f>
        <v>90</v>
      </c>
      <c r="T6" s="92">
        <f>K7+K6+M6+O7+O6+Q6+E6+C6+C7</f>
        <v>41</v>
      </c>
      <c r="U6" s="104" t="s">
        <v>52</v>
      </c>
      <c r="W6" s="71">
        <f>IF(B6&gt;C6,1,0)+IF(B7&gt;C7,1,0)+IF(D6&gt;E6,1,0)+IF(J6&gt;K6,1,0)+IF(J7&gt;K7,1,0)+IF(L6&gt;M6,1,0)+IF(N6&gt;O6,1,0)+IF(N7&gt;O7,1,0)+IF(P6&gt;Q6,1,0)</f>
        <v>6</v>
      </c>
      <c r="X6" s="73">
        <f>IF(B6&lt;C6,1,0)+IF(B7&lt;C7,1,0)+IF(D6&lt;E6,1,0)+IF(J6&lt;K6,1,0)+IF(J7&lt;K7,1,0)+IF(L6&lt;M6,1,0)+IF(N6&lt;O6,1,0)+IF(N7&lt;O7,1,0)+IF(P6&lt;Q6,1,0)</f>
        <v>0</v>
      </c>
      <c r="Y6" s="58" t="e">
        <f t="shared" ref="Y6" si="0">W6/X6</f>
        <v>#DIV/0!</v>
      </c>
    </row>
    <row r="7" spans="1:25" ht="22.5" customHeight="1" thickBot="1" x14ac:dyDescent="0.3">
      <c r="A7" s="78"/>
      <c r="B7" s="11">
        <f>G5</f>
        <v>15</v>
      </c>
      <c r="C7" s="12">
        <f>F5</f>
        <v>9</v>
      </c>
      <c r="D7" s="59">
        <f>IF(AND(B6=0,B7=0),0,1)*0+IF(AND(B6&gt;C6,B7&gt;C7),1,0)*2+IF(AND(B6&lt;C6,B7&lt;C7),1,0)*IF(AND(B6=0,B7=0),0,1)+IF(D6&gt;E6,1,0)*2+IF(D6&lt;E6,1,0)*1</f>
        <v>2</v>
      </c>
      <c r="E7" s="60"/>
      <c r="F7" s="79"/>
      <c r="G7" s="80"/>
      <c r="H7" s="80"/>
      <c r="I7" s="81"/>
      <c r="J7" s="13">
        <v>15</v>
      </c>
      <c r="K7" s="14">
        <v>3</v>
      </c>
      <c r="L7" s="59">
        <f>IF(AND(J6=0,J7=0),0,1)*0+IF(AND(J6&gt;K6,J7&gt;K7),1,0)*2+IF(AND(J6&lt;K6,J7&lt;K7),1,0)*IF(AND(J6=0,J7=0),0,1)+IF(L6&gt;M6,1,0)*2+IF(L6&lt;M6,1,0)*1</f>
        <v>2</v>
      </c>
      <c r="M7" s="60"/>
      <c r="N7" s="13">
        <v>15</v>
      </c>
      <c r="O7" s="14">
        <v>8</v>
      </c>
      <c r="P7" s="59">
        <f>IF(AND(N6=0,N7=0),0,1)*0+IF(AND(N6&gt;O6,N7&gt;O7),1,0)*2+IF(AND(N6&lt;O6,N7&lt;O7),1,0)*IF(AND(N6=0,N7=0),0,1)+IF(P6&gt;Q6,1,0)*2+IF(P6&lt;Q6,1,0)*1</f>
        <v>2</v>
      </c>
      <c r="Q7" s="60"/>
      <c r="R7" s="91"/>
      <c r="S7" s="82"/>
      <c r="T7" s="93"/>
      <c r="U7" s="105"/>
      <c r="W7" s="83"/>
      <c r="X7" s="73"/>
      <c r="Y7" s="58"/>
    </row>
    <row r="8" spans="1:25" ht="23.25" customHeight="1" thickTop="1" thickBot="1" x14ac:dyDescent="0.3">
      <c r="A8" s="61" t="s">
        <v>13</v>
      </c>
      <c r="B8" s="7">
        <f>K4</f>
        <v>3</v>
      </c>
      <c r="C8" s="15">
        <f>J4</f>
        <v>15</v>
      </c>
      <c r="D8" s="16">
        <f>M4</f>
        <v>0</v>
      </c>
      <c r="E8" s="42">
        <f>L4</f>
        <v>0</v>
      </c>
      <c r="F8" s="17">
        <f>K6</f>
        <v>5</v>
      </c>
      <c r="G8" s="18">
        <f>J6</f>
        <v>15</v>
      </c>
      <c r="H8" s="19">
        <f>M6</f>
        <v>0</v>
      </c>
      <c r="I8" s="43">
        <f>L6</f>
        <v>0</v>
      </c>
      <c r="J8" s="63"/>
      <c r="K8" s="64"/>
      <c r="L8" s="64"/>
      <c r="M8" s="65"/>
      <c r="N8" s="10">
        <v>17</v>
      </c>
      <c r="O8" s="8">
        <v>19</v>
      </c>
      <c r="P8" s="9">
        <v>11</v>
      </c>
      <c r="Q8" s="40">
        <v>2</v>
      </c>
      <c r="R8" s="90">
        <f>P9+H9+D9</f>
        <v>4</v>
      </c>
      <c r="S8" s="69">
        <f>H8+F8+F9+D8+B8+B9+N8+N9+P8</f>
        <v>65</v>
      </c>
      <c r="T8" s="92">
        <f>I8+G8+G9+E8+C8+C9+O9+O8+Q8</f>
        <v>99</v>
      </c>
      <c r="U8" s="104" t="s">
        <v>54</v>
      </c>
      <c r="W8" s="71">
        <f>IF(B8&gt;C8,1,0)+IF(B9&gt;C9,1,0)+IF(D8&gt;E8,1,0)+IF(F8&gt;G8,1,0)+IF(F9&gt;G9,1,0)+IF(H8&gt;I8,1,0)+IF(N8&gt;O8,1,0)+IF(N9&gt;O9,1,0)+IF(P8&gt;Q8,1,0)</f>
        <v>2</v>
      </c>
      <c r="X8" s="73">
        <f>IF(B8&lt;C8,1,0)+IF(B9&lt;C9,1,0)+IF(D8&lt;E8,1,0)+IF(F8&lt;G8,1,0)+IF(F9&lt;G9,1,0)+IF(H8&lt;I8,1,0)+IF(N8&lt;O8,1,0)+IF(N9&lt;O9,1,0)+IF(P8&lt;Q8,1,0)</f>
        <v>5</v>
      </c>
      <c r="Y8" s="58">
        <f t="shared" ref="Y8" si="1">W8/X8</f>
        <v>0.4</v>
      </c>
    </row>
    <row r="9" spans="1:25" ht="23.25" customHeight="1" thickBot="1" x14ac:dyDescent="0.3">
      <c r="A9" s="78"/>
      <c r="B9" s="20">
        <f>K5</f>
        <v>6</v>
      </c>
      <c r="C9" s="21">
        <f>J5</f>
        <v>15</v>
      </c>
      <c r="D9" s="59">
        <f>IF(AND(B8=0,B9=0),0,1)*0+IF(AND(B8&gt;C8,B9&gt;C9),1,0)*2+IF(AND(B8&lt;C8,B9&lt;C9),1,0)*IF(AND(B8=0,B9=0),0,1)+IF(D8&gt;E8,1,0)*2+IF(D8&lt;E8,1,0)*1</f>
        <v>1</v>
      </c>
      <c r="E9" s="60"/>
      <c r="F9" s="22">
        <f>K7</f>
        <v>3</v>
      </c>
      <c r="G9" s="23">
        <f>J7</f>
        <v>15</v>
      </c>
      <c r="H9" s="59">
        <f>IF(AND(F8=0,F9=0),0,1)*0+IF(AND(F8&gt;G8,F9&gt;G9),1,0)*2+IF(AND(F8&lt;G8,F9&lt;G9),1,0)*IF(AND(F8=0,F9=0),0,1)+IF(H8&gt;I8,1,0)*2+IF(H8&lt;I8,1,0)*1</f>
        <v>1</v>
      </c>
      <c r="I9" s="60"/>
      <c r="J9" s="79"/>
      <c r="K9" s="80"/>
      <c r="L9" s="80"/>
      <c r="M9" s="81"/>
      <c r="N9" s="13">
        <v>20</v>
      </c>
      <c r="O9" s="14">
        <v>18</v>
      </c>
      <c r="P9" s="59">
        <f>IF(AND(N8=0,N9=0),0,1)*0+IF(AND(N8&gt;O8,N9&gt;O9),1,0)*2+IF(AND(N8&lt;O8,N9&lt;O9),1,0)*IF(AND(N8=0,N9=0),0,1)+IF(P8&gt;Q8,1,0)*2+IF(P8&lt;Q8,1,0)*1</f>
        <v>2</v>
      </c>
      <c r="Q9" s="60"/>
      <c r="R9" s="91"/>
      <c r="S9" s="82"/>
      <c r="T9" s="93"/>
      <c r="U9" s="105"/>
      <c r="W9" s="83"/>
      <c r="X9" s="73"/>
      <c r="Y9" s="58"/>
    </row>
    <row r="10" spans="1:25" ht="24" customHeight="1" thickTop="1" thickBot="1" x14ac:dyDescent="0.3">
      <c r="A10" s="61" t="s">
        <v>10</v>
      </c>
      <c r="B10" s="7">
        <f>O4</f>
        <v>6</v>
      </c>
      <c r="C10" s="15">
        <f>N4</f>
        <v>15</v>
      </c>
      <c r="D10" s="16">
        <f>Q4</f>
        <v>0</v>
      </c>
      <c r="E10" s="42">
        <f>P4</f>
        <v>0</v>
      </c>
      <c r="F10" s="17">
        <f>O6</f>
        <v>7</v>
      </c>
      <c r="G10" s="18">
        <f>N6</f>
        <v>15</v>
      </c>
      <c r="H10" s="19">
        <f>Q6</f>
        <v>0</v>
      </c>
      <c r="I10" s="43">
        <f>P6</f>
        <v>0</v>
      </c>
      <c r="J10" s="10">
        <f>O8</f>
        <v>19</v>
      </c>
      <c r="K10" s="8">
        <f>N8</f>
        <v>17</v>
      </c>
      <c r="L10" s="9">
        <f>Q8</f>
        <v>2</v>
      </c>
      <c r="M10" s="40">
        <f>P8</f>
        <v>11</v>
      </c>
      <c r="N10" s="63"/>
      <c r="O10" s="64"/>
      <c r="P10" s="64"/>
      <c r="Q10" s="65"/>
      <c r="R10" s="90">
        <f>H11+D11+L11</f>
        <v>3</v>
      </c>
      <c r="S10" s="69">
        <f>J10+J11+L10+B10+B11+D10+F10+F11+H10</f>
        <v>73</v>
      </c>
      <c r="T10" s="92">
        <f>K11+K10+M10+C11+C10+E10+I10+G10+G11</f>
        <v>108</v>
      </c>
      <c r="U10" s="104" t="s">
        <v>55</v>
      </c>
      <c r="W10" s="71">
        <f>IF(B10&gt;C10,1,0)+IF(B11&gt;C11,1,0)+IF(D10&gt;E10,1,0)+IF(F10&gt;G10,1,0)+IF(F11&gt;G11,1,0)+IF(H10&gt;I10,1,0)+IF(J10&gt;K10,1,0)+IF(J11&gt;K11,1,0)+IF(L10&gt;M10,1,0)</f>
        <v>1</v>
      </c>
      <c r="X10" s="73">
        <f>IF(B10&lt;C10,1,0)+IF(B11&lt;C11,1,0)+IF(D10&lt;E10,1,0)+IF(F10&lt;G10,1,0)+IF(F11&lt;G11,1,0)+IF(H10&lt;I10,1,0)+IF(J10&lt;K10,1,0)+IF(J11&lt;K11,1,0)+IF(L10&lt;M10,1,0)</f>
        <v>6</v>
      </c>
      <c r="Y10" s="58">
        <f t="shared" ref="Y10" si="2">W10/X10</f>
        <v>0.16666666666666666</v>
      </c>
    </row>
    <row r="11" spans="1:25" ht="22.5" customHeight="1" thickBot="1" x14ac:dyDescent="0.3">
      <c r="A11" s="62"/>
      <c r="B11" s="24">
        <f>O5</f>
        <v>13</v>
      </c>
      <c r="C11" s="25">
        <f>N5</f>
        <v>15</v>
      </c>
      <c r="D11" s="76">
        <f>IF(AND(B10=0,B11=0),0,1)*0+IF(AND(B10&gt;C10,B11&gt;C11),1,0)*2+IF(AND(B10&lt;C10,B11&lt;C11),1,0)*IF(AND(B10=0,B11=0),0,1)+IF(D10&gt;E10,1,0)*2+IF(D10&lt;E10,1,0)*1</f>
        <v>1</v>
      </c>
      <c r="E11" s="77"/>
      <c r="F11" s="26">
        <f>O7</f>
        <v>8</v>
      </c>
      <c r="G11" s="27">
        <f>N7</f>
        <v>15</v>
      </c>
      <c r="H11" s="76">
        <f>IF(AND(F10=0,F11=0),0,1)*0+IF(AND(F10&gt;G10,F11&gt;G11),1,0)*2+IF(AND(F10&lt;G10,F11&lt;G11),1,0)*IF(AND(F10=0,F11=0),0,1)+IF(H10&gt;I10,1,0)*2+IF(H10&lt;I10,1,0)*1</f>
        <v>1</v>
      </c>
      <c r="I11" s="77"/>
      <c r="J11" s="28">
        <f>O9</f>
        <v>18</v>
      </c>
      <c r="K11" s="26">
        <f>N9</f>
        <v>20</v>
      </c>
      <c r="L11" s="76">
        <f>IF(AND(J10=0,J11=0),0,1)*0+IF(AND(J10&gt;K10,J11&gt;K11),1,0)*2+IF(AND(J10&lt;K10,J11&lt;K11),1,0)*IF(AND(J10=0,J11=0),0,1)+IF(L10&gt;M10,1,0)*2+IF(L10&lt;M10,1,0)*1</f>
        <v>1</v>
      </c>
      <c r="M11" s="77"/>
      <c r="N11" s="66"/>
      <c r="O11" s="67"/>
      <c r="P11" s="67"/>
      <c r="Q11" s="68"/>
      <c r="R11" s="94"/>
      <c r="S11" s="70"/>
      <c r="T11" s="95"/>
      <c r="U11" s="106"/>
      <c r="W11" s="72"/>
      <c r="X11" s="74"/>
      <c r="Y11" s="75"/>
    </row>
    <row r="12" spans="1:25" ht="16.5" customHeight="1" thickTop="1" x14ac:dyDescent="0.25"/>
    <row r="13" spans="1:25" ht="15.75" customHeight="1" x14ac:dyDescent="0.25"/>
    <row r="14" spans="1:25" ht="16.5" customHeight="1" x14ac:dyDescent="0.25">
      <c r="A14" t="s">
        <v>2</v>
      </c>
    </row>
    <row r="15" spans="1:25" ht="15.75" customHeight="1" x14ac:dyDescent="0.25"/>
    <row r="16" spans="1:25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4">
    <mergeCell ref="D9:E9"/>
    <mergeCell ref="D11:E11"/>
    <mergeCell ref="L11:M11"/>
    <mergeCell ref="P9:Q9"/>
    <mergeCell ref="U10:U11"/>
    <mergeCell ref="R8:R9"/>
    <mergeCell ref="T8:T9"/>
    <mergeCell ref="U8:U9"/>
    <mergeCell ref="A1:U1"/>
    <mergeCell ref="S3:T3"/>
    <mergeCell ref="A4:A5"/>
    <mergeCell ref="B4:E5"/>
    <mergeCell ref="S4:S5"/>
    <mergeCell ref="J3:M3"/>
    <mergeCell ref="N3:Q3"/>
    <mergeCell ref="H5:I5"/>
    <mergeCell ref="L5:M5"/>
    <mergeCell ref="P5:Q5"/>
    <mergeCell ref="B3:E3"/>
    <mergeCell ref="F3:I3"/>
    <mergeCell ref="R4:R5"/>
    <mergeCell ref="T4:T5"/>
    <mergeCell ref="U4:U5"/>
    <mergeCell ref="W4:W5"/>
    <mergeCell ref="X4:X5"/>
    <mergeCell ref="Y4:Y5"/>
    <mergeCell ref="A6:A7"/>
    <mergeCell ref="F6:I7"/>
    <mergeCell ref="S6:S7"/>
    <mergeCell ref="W6:W7"/>
    <mergeCell ref="X6:X7"/>
    <mergeCell ref="Y6:Y7"/>
    <mergeCell ref="D7:E7"/>
    <mergeCell ref="L7:M7"/>
    <mergeCell ref="P7:Q7"/>
    <mergeCell ref="R6:R7"/>
    <mergeCell ref="T6:T7"/>
    <mergeCell ref="U6:U7"/>
    <mergeCell ref="Y8:Y9"/>
    <mergeCell ref="H9:I9"/>
    <mergeCell ref="A10:A11"/>
    <mergeCell ref="N10:Q11"/>
    <mergeCell ref="S10:S11"/>
    <mergeCell ref="W10:W11"/>
    <mergeCell ref="X10:X11"/>
    <mergeCell ref="Y10:Y11"/>
    <mergeCell ref="H11:I11"/>
    <mergeCell ref="A8:A9"/>
    <mergeCell ref="J8:M9"/>
    <mergeCell ref="S8:S9"/>
    <mergeCell ref="W8:W9"/>
    <mergeCell ref="X8:X9"/>
    <mergeCell ref="R10:R11"/>
    <mergeCell ref="T10:T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F11" sqref="F11"/>
    </sheetView>
  </sheetViews>
  <sheetFormatPr defaultRowHeight="15" x14ac:dyDescent="0.25"/>
  <cols>
    <col min="1" max="1" width="13.140625" bestFit="1" customWidth="1"/>
    <col min="2" max="3" width="31.28515625" bestFit="1" customWidth="1"/>
    <col min="5" max="5" width="18.5703125" bestFit="1" customWidth="1"/>
    <col min="6" max="6" width="31.28515625" bestFit="1" customWidth="1"/>
    <col min="7" max="7" width="20.42578125" bestFit="1" customWidth="1"/>
  </cols>
  <sheetData>
    <row r="1" spans="1:7" x14ac:dyDescent="0.25">
      <c r="A1" s="45" t="s">
        <v>18</v>
      </c>
      <c r="B1" s="46" t="s">
        <v>19</v>
      </c>
      <c r="C1" s="46" t="s">
        <v>11</v>
      </c>
      <c r="D1" s="47" t="s">
        <v>20</v>
      </c>
      <c r="E1" s="46" t="s">
        <v>21</v>
      </c>
      <c r="F1" s="46" t="s">
        <v>10</v>
      </c>
      <c r="G1" s="48" t="s">
        <v>61</v>
      </c>
    </row>
    <row r="2" spans="1:7" x14ac:dyDescent="0.25">
      <c r="A2" s="49" t="s">
        <v>22</v>
      </c>
      <c r="B2" s="50" t="s">
        <v>23</v>
      </c>
      <c r="C2" s="50" t="s">
        <v>60</v>
      </c>
      <c r="D2" s="51" t="s">
        <v>20</v>
      </c>
      <c r="E2" s="50" t="s">
        <v>24</v>
      </c>
      <c r="F2" s="50" t="s">
        <v>13</v>
      </c>
      <c r="G2" s="52" t="s">
        <v>62</v>
      </c>
    </row>
    <row r="3" spans="1:7" x14ac:dyDescent="0.25">
      <c r="A3" s="49" t="s">
        <v>25</v>
      </c>
      <c r="B3" s="50" t="s">
        <v>26</v>
      </c>
      <c r="C3" s="50" t="s">
        <v>57</v>
      </c>
      <c r="D3" s="51" t="s">
        <v>20</v>
      </c>
      <c r="E3" s="50" t="s">
        <v>27</v>
      </c>
      <c r="F3" s="50" t="s">
        <v>59</v>
      </c>
      <c r="G3" s="52" t="s">
        <v>63</v>
      </c>
    </row>
    <row r="4" spans="1:7" x14ac:dyDescent="0.25">
      <c r="A4" s="49" t="s">
        <v>28</v>
      </c>
      <c r="B4" s="50" t="s">
        <v>29</v>
      </c>
      <c r="C4" s="50" t="s">
        <v>58</v>
      </c>
      <c r="D4" s="51" t="s">
        <v>20</v>
      </c>
      <c r="E4" s="50" t="s">
        <v>30</v>
      </c>
      <c r="F4" s="50" t="s">
        <v>56</v>
      </c>
      <c r="G4" s="52" t="s">
        <v>64</v>
      </c>
    </row>
    <row r="5" spans="1:7" x14ac:dyDescent="0.25">
      <c r="A5" s="49"/>
      <c r="B5" s="50"/>
      <c r="C5" s="50"/>
      <c r="D5" s="51"/>
      <c r="E5" s="50"/>
      <c r="F5" s="50"/>
      <c r="G5" s="52"/>
    </row>
    <row r="6" spans="1:7" x14ac:dyDescent="0.25">
      <c r="A6" s="49" t="s">
        <v>31</v>
      </c>
      <c r="B6" s="50" t="s">
        <v>32</v>
      </c>
      <c r="C6" s="50" t="s">
        <v>10</v>
      </c>
      <c r="D6" s="51" t="s">
        <v>20</v>
      </c>
      <c r="E6" s="50" t="s">
        <v>33</v>
      </c>
      <c r="F6" s="50" t="s">
        <v>13</v>
      </c>
      <c r="G6" s="52" t="s">
        <v>65</v>
      </c>
    </row>
    <row r="7" spans="1:7" x14ac:dyDescent="0.25">
      <c r="A7" s="49" t="s">
        <v>34</v>
      </c>
      <c r="B7" s="50" t="s">
        <v>35</v>
      </c>
      <c r="C7" s="50" t="s">
        <v>11</v>
      </c>
      <c r="D7" s="51" t="s">
        <v>20</v>
      </c>
      <c r="E7" s="50" t="s">
        <v>36</v>
      </c>
      <c r="F7" s="50" t="s">
        <v>60</v>
      </c>
      <c r="G7" s="52" t="s">
        <v>66</v>
      </c>
    </row>
    <row r="8" spans="1:7" x14ac:dyDescent="0.25">
      <c r="A8" s="49" t="s">
        <v>37</v>
      </c>
      <c r="B8" s="50" t="s">
        <v>38</v>
      </c>
      <c r="C8" s="50" t="s">
        <v>59</v>
      </c>
      <c r="D8" s="51" t="s">
        <v>20</v>
      </c>
      <c r="E8" s="50" t="s">
        <v>39</v>
      </c>
      <c r="F8" s="50" t="s">
        <v>58</v>
      </c>
      <c r="G8" s="52" t="s">
        <v>67</v>
      </c>
    </row>
    <row r="9" spans="1:7" ht="15.75" thickBot="1" x14ac:dyDescent="0.3">
      <c r="A9" s="53" t="s">
        <v>40</v>
      </c>
      <c r="B9" s="54" t="s">
        <v>41</v>
      </c>
      <c r="C9" s="54" t="s">
        <v>57</v>
      </c>
      <c r="D9" s="55" t="s">
        <v>20</v>
      </c>
      <c r="E9" s="54" t="s">
        <v>42</v>
      </c>
      <c r="F9" s="54" t="s">
        <v>56</v>
      </c>
      <c r="G9" s="56" t="s">
        <v>68</v>
      </c>
    </row>
    <row r="10" spans="1:7" ht="15.75" thickBot="1" x14ac:dyDescent="0.3">
      <c r="D10" s="57"/>
    </row>
    <row r="11" spans="1:7" x14ac:dyDescent="0.25">
      <c r="A11" s="102" t="s">
        <v>43</v>
      </c>
      <c r="B11" s="103"/>
      <c r="D11" s="57"/>
    </row>
    <row r="12" spans="1:7" x14ac:dyDescent="0.25">
      <c r="A12" s="49" t="s">
        <v>44</v>
      </c>
      <c r="B12" s="52" t="s">
        <v>56</v>
      </c>
      <c r="D12" s="57"/>
    </row>
    <row r="13" spans="1:7" x14ac:dyDescent="0.25">
      <c r="A13" s="49" t="s">
        <v>45</v>
      </c>
      <c r="B13" s="52" t="s">
        <v>57</v>
      </c>
      <c r="D13" s="57"/>
    </row>
    <row r="14" spans="1:7" x14ac:dyDescent="0.25">
      <c r="A14" s="49" t="s">
        <v>46</v>
      </c>
      <c r="B14" s="52" t="s">
        <v>58</v>
      </c>
      <c r="D14" s="57"/>
    </row>
    <row r="15" spans="1:7" x14ac:dyDescent="0.25">
      <c r="A15" s="49" t="s">
        <v>47</v>
      </c>
      <c r="B15" s="52" t="s">
        <v>59</v>
      </c>
      <c r="D15" s="57"/>
    </row>
    <row r="16" spans="1:7" x14ac:dyDescent="0.25">
      <c r="A16" s="49" t="s">
        <v>48</v>
      </c>
      <c r="B16" s="52" t="s">
        <v>11</v>
      </c>
      <c r="D16" s="57"/>
    </row>
    <row r="17" spans="1:4" x14ac:dyDescent="0.25">
      <c r="A17" s="49" t="s">
        <v>49</v>
      </c>
      <c r="B17" s="52" t="s">
        <v>60</v>
      </c>
      <c r="D17" s="57"/>
    </row>
    <row r="18" spans="1:4" x14ac:dyDescent="0.25">
      <c r="A18" s="49" t="s">
        <v>50</v>
      </c>
      <c r="B18" s="52" t="s">
        <v>10</v>
      </c>
      <c r="D18" s="57"/>
    </row>
    <row r="19" spans="1:4" ht="15.75" thickBot="1" x14ac:dyDescent="0.3">
      <c r="A19" s="53" t="s">
        <v>51</v>
      </c>
      <c r="B19" s="56" t="s">
        <v>13</v>
      </c>
      <c r="D19" s="57"/>
    </row>
  </sheetData>
  <mergeCells count="1"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GrA</vt:lpstr>
      <vt:lpstr>GrB</vt:lpstr>
      <vt:lpstr>Finały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2017-06-04T15:59:42Z</dcterms:modified>
</cp:coreProperties>
</file>